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Perrone vs Grasso\"/>
    </mc:Choice>
  </mc:AlternateContent>
  <bookViews>
    <workbookView xWindow="10170" yWindow="-75" windowWidth="10200" windowHeight="8160" firstSheet="1"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A18" i="2" l="1"/>
  <c r="L5" i="2" l="1"/>
  <c r="D5" i="2"/>
  <c r="K6" i="2"/>
  <c r="K7" i="2" l="1"/>
  <c r="K8" i="2" s="1"/>
  <c r="G7" i="2"/>
</calcChain>
</file>

<file path=xl/sharedStrings.xml><?xml version="1.0" encoding="utf-8"?>
<sst xmlns="http://schemas.openxmlformats.org/spreadsheetml/2006/main" count="529" uniqueCount="151">
  <si>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</si>
  <si>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</si>
  <si>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</si>
  <si>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</si>
  <si>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</si>
  <si>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</si>
  <si>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</si>
  <si>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</si>
  <si>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</si>
  <si>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</si>
  <si>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</si>
  <si>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</si>
  <si>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</si>
  <si>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</si>
  <si>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</si>
  <si>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</si>
  <si>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</si>
  <si>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</si>
  <si>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</si>
  <si>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</si>
  <si>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</si>
  <si>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</si>
  <si>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</si>
  <si>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</si>
  <si>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</si>
  <si>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</si>
  <si>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</si>
  <si>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</si>
  <si>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</si>
  <si>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</si>
  <si>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</si>
  <si>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</si>
  <si>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</si>
  <si>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</si>
  <si>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</si>
  <si>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</si>
  <si>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</si>
  <si>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X</t>
  </si>
  <si>
    <t>NonMorto Nehekhariano</t>
  </si>
  <si>
    <t>Senza Cervello</t>
  </si>
  <si>
    <t>EROI</t>
  </si>
  <si>
    <t>TRUPPA</t>
  </si>
  <si>
    <t>Comandante</t>
  </si>
  <si>
    <t>pugnale</t>
  </si>
  <si>
    <t>Pugnale</t>
  </si>
  <si>
    <t>Barbari del Caos</t>
  </si>
  <si>
    <t>Capo Barbaro</t>
  </si>
  <si>
    <t>spada</t>
  </si>
  <si>
    <t>Mago</t>
  </si>
  <si>
    <t>Profeta</t>
  </si>
  <si>
    <t>Campione</t>
  </si>
  <si>
    <t>Condannato</t>
  </si>
  <si>
    <t>D6</t>
  </si>
  <si>
    <t>D3</t>
  </si>
  <si>
    <t>Inconsistenza, Paura,</t>
  </si>
  <si>
    <t>Esperienza, Fato</t>
  </si>
  <si>
    <t>Mastini del caos</t>
  </si>
  <si>
    <t>Gor</t>
  </si>
  <si>
    <t>Barbari del Caos Kurgan</t>
  </si>
  <si>
    <t>arco</t>
  </si>
  <si>
    <t>Thulsa Doom</t>
  </si>
  <si>
    <t>Toth-Amon</t>
  </si>
  <si>
    <t>Rexor</t>
  </si>
  <si>
    <t>Thorgrim</t>
  </si>
  <si>
    <t>mazza</t>
  </si>
  <si>
    <t>Frusta spinata</t>
  </si>
  <si>
    <t>teräksen salaisuus</t>
  </si>
  <si>
    <t>Mark of Tchar the Eagle</t>
  </si>
  <si>
    <t>Mark of Chaos Undivided</t>
  </si>
  <si>
    <t>Tesoro Banda:</t>
  </si>
  <si>
    <t>Corone d'Oro:</t>
  </si>
  <si>
    <t>Malapietra:</t>
  </si>
  <si>
    <t>Corone d'Oro</t>
  </si>
  <si>
    <t>incassi</t>
  </si>
  <si>
    <t>spese</t>
  </si>
  <si>
    <t>Malapietra</t>
  </si>
  <si>
    <t>trovata</t>
  </si>
  <si>
    <t>venduta</t>
  </si>
  <si>
    <t>Tesoro iniziale</t>
  </si>
  <si>
    <t>Composizione banda</t>
  </si>
  <si>
    <t>Thulsa Doom (comandante)</t>
  </si>
  <si>
    <t>Toth-Amon (mago)</t>
  </si>
  <si>
    <t>Rexor (Campione)</t>
  </si>
  <si>
    <t>Thorgrim (Campione)</t>
  </si>
  <si>
    <t>Dagoth (Condannato)</t>
  </si>
  <si>
    <t>2 Barbari (35 CO ciascuno)</t>
  </si>
  <si>
    <t>2 Mastini (15 CO ciascuno)</t>
  </si>
  <si>
    <t>1 Uomo bestia (35 CO)</t>
  </si>
  <si>
    <t>1 frusta (15 CO), 5 mazze (3 CO), 2 spade (10 CO), 1 Alabarda (10 CO), 2 Archi (10 CO)</t>
  </si>
  <si>
    <t>Nome Banda:</t>
  </si>
  <si>
    <t>Tipo Banda:</t>
  </si>
  <si>
    <t>Back Ground Iniziale</t>
  </si>
  <si>
    <t>DIARIO DI CAMPAGNA</t>
  </si>
  <si>
    <t>SCHEDA BANDA</t>
  </si>
  <si>
    <t>CONTABILITA' BANDA</t>
  </si>
  <si>
    <t xml:space="preserve">"Vuoi conoscere il segreto dell'acciaio?" disse il principe demone alzandosi dal trono e guardando il barbaro inginocchiato davanti a lui
Thulsa Doom era al cospetto del suo Principe e signore, desideroso di conoscenza e di potere. Il trono del Principe si trovava al centro di un stanza circolare dal soffito molto alto, alle cui pareti vi erano tre piani di sporgenze da cui i seguaci del signore del mutamento osservavano la scena.
"C'è stato un tempo in cui cercavo l'acciaio. E l'acciaio valeva di più, per me, di oro e gioielli."
"Il segreto dell'acciaio" disse Thulsa Doom
"sì!" rispose il prinicpe "E tu sai cos'è o sbaglio? Te lo dico! E' il meno che possa fare!" poi con voce tonante riprese: "Non è vero che l'acciaio è forte! La Carne è più forte! Guarda intorno... qui... " indicando gli adepti in alto "La, su quella sporgenza, quel valoroso guerriero" e indicando uno dei suoi seguaci "Vieni a me! bambino mio!" ed il barbaro si getto schiantandosi sul pavimento e morendo all'istante.
Il principe si avvicinò al cadavere e con enfasi si rivolse a Thulsa Doom "Questa è la forza! Capisci? Questo è il potere! La forza e il potere della carne".
Infine si avvicinò a Thulsa Doom e, con occhi fiammeggianti, gli chiese: "Cos'è l'acciaio a paragone della mano che lo brandisce? Se oggi hai un corpo possente e sentimenti nel cuore, io te l'ho permesso! Che spreco!"
Poi il principe sospirò e torno a sedersi sul trono "A Mordheim troverai quel che cerchi!"
 </t>
  </si>
  <si>
    <t>Magia: Sguardo degli dei (diff. 7)</t>
  </si>
  <si>
    <t>Magia: Reward of Tchar (diff. 9)</t>
  </si>
  <si>
    <t>Primo scontro - 13/02/2018 - Evento LIUT</t>
  </si>
  <si>
    <t>Esplorazione</t>
  </si>
  <si>
    <t>Vendita di tre pezzi di mutapietra</t>
  </si>
  <si>
    <t>Reclutato un uomo bestia (35 CO)  con un punto esperienza (2 CO) ed
un mastino (15 CO)</t>
  </si>
  <si>
    <t>acquistata una mazza (3 CO) e un arco (10 CO)</t>
  </si>
  <si>
    <t>Mago Mercenario</t>
  </si>
  <si>
    <t>Secondo scontro - 03/04/2018 - Evento LIUT</t>
  </si>
  <si>
    <t>Reclutato un uomo bestia (35 CO)  con due punti esperienza (4 CO)</t>
  </si>
  <si>
    <t>Ingaggiato un Mago Mercenario (30 CO)</t>
  </si>
  <si>
    <t>Resoconto primo scontro - 13/02/2018 - Bretonnia</t>
  </si>
  <si>
    <t>Si erano accampati tra le macerie di un edificio di pietra. Il primo piano era completamente distrutto, ma il pavimento aveva resistito ed ora fungeva da tetto ai guerrieri barbari.
Erano seduti attorno al fuoco, al quale era appoggiato uno spiedo con i resti dell'animale. Solo Dagoth stava in disparte.
"Un'altra vittoria! Questo è bene..." cominciò Toth-Amon, il mago.
"Sì, peccato che Leone sia morto" lo interruppe Thorgrim
"Si, peccato, era un bravo cane" proseguì Rexor
poi di nuovo Thorgrim "bravo e buono... ne vuoi ancora un po'?" e scoppiarono a ridere.
Toth-Amon, indispettito per l'interruzione ricominciò: "Un'altra vittoria! E' bene questo" poi dopo una breve pausa, rivolgendosi a tutti, chiese "Qual'è il meglio della vita?"
Rexor si alzò fiero e rispose "La steppa immensa. Un veloce cavallo. Falchi sul tuo polso e il vento che ti stordisce"
"No!" lo rimproverò Toth-Amon, e poi si rivolse al capotribù "Thulsa-Doom, qual'è il meglio della vita?"
"Schiacciare i nemici! Inseguirli mentre fuggono! E ascoltare i lamenti delle femmine!" fu la risposta
"Questo è bene!" concluse Toth-Amon</t>
  </si>
  <si>
    <t>Resoconto secondo scontro - 03/04/2018 - Middhenheim</t>
  </si>
  <si>
    <t>Tatuaggi</t>
  </si>
  <si>
    <t>L'anziano prete guerriero giaceva sul suo giaciglio, gli occhi bianchi, aperti, fissi sul soffitto della sua cella, senza poterlo vedere.
L'anziano guerriero era cieco da parecchi anni e il suo corpo non voleva smettere di spegnersi nonostante l'età e i colpi subiti. Da sei mesi non riusciva ad alzarsi dal letto e i novizi dovevano accudirlo in tutto.
Hans Muller, seduto sulla seggiola vicino al letto dell'anziano, si stava per addormentare quando un violento colpo di tosse dell'infermo lo ridestò.
"acqua" chiese il moribondo. Hans si alzò, imbevve una pezza bianca sulla bacinella e la appoggiò sulle labbra del morituro.
Con un filo di voce, il vecchio guerriero chiese "leggimi qualcosa!"
Allora Hans prese una pergamena barbara che stava studiando insieme al suo mentore. Si trattava di una pergamena scritta un secolo prima, da un certo Toth-Amon che raccontava delle avventure del suo signore Thulsa Doom alla ricerca del "segreto dell'acciaio".
Hans iniziò a leggere:
"Eravamo in una zona piuttosto aperta, e priva di macerie o case. solo staccionate, siepi e arbusti. Quando difronte a noi si pararono una fila di guerrieri dell'impero, aiutati da un mago, da un elfo e da un mezz'uomo.
Il mio signore, destinato ad imporre il suo volere sul mondo, guardò lo schieramento nemico e ci raggruppo in una singola testa d'arieta che avrebbe dovuto sfondare il lato destro nemico e ci lanciammo all'attacco.
Mentre noi ci avvicinammo al nemico, esso rimase immobile, e alcuni di loro (pavidi e infidi) ci scagliarono frecce a forma di teschio.
Una pioggia di teschi ci colpì. I mastini e gli uomini bestia, furono i primi ad impaurirsi e scappare.
Il numero di combattenti diminuì velocemente e considerevolmente e quando giungemmo a portata di carica con il nemico, il mio signore, destinato ad imporre il suo volere sul mondo, si rese conto che la nostra vita era in pericolo. Egli avrebbe potuto sbaragliare da solo gli infidi imperiali, ma per proteggerci dalle frecce a forma di teschio fuggimmo.
Solo una volta al riparo ci accorgemmo che le frecce a forma di teschio erano smussate ed innocue.
Sconfitti da colpi a salve”
“Che coglioni” fu il commento dell’anziano prete guerriero al termine del racconto e poi spirò!</t>
  </si>
  <si>
    <t>Alabarda</t>
  </si>
  <si>
    <t>Esplorazione: trovati 4 pezzi di malapietra e 33 Corone d'oro</t>
  </si>
  <si>
    <t>Reclutato un barbaro (35 CO)  con tre punti esperienza (6 CO)</t>
  </si>
  <si>
    <t>Reclutato un mastino (15 CO)</t>
  </si>
  <si>
    <t>acquistate tre mazze (3 CO)</t>
  </si>
  <si>
    <t>terzo scontro - 10/04/2018</t>
  </si>
  <si>
    <t>Raptor</t>
  </si>
  <si>
    <t>Resoconto terzo scontro - 10/04/2018 - Nonmorti</t>
  </si>
  <si>
    <t>Colpo Mirato</t>
  </si>
  <si>
    <t>Colpo Letale; Colpo Mirato</t>
  </si>
  <si>
    <t>quarto scontro - 03/07/2018 Evento LIUT</t>
  </si>
  <si>
    <t>Esplorazione: trovati 5 pezzi di malapietra (4+1) + spada e coltello ing.</t>
  </si>
  <si>
    <t>Reclutato un barbaro (35 CO)  con 4 punti esperienza (8 CO)</t>
  </si>
  <si>
    <t>Pagamento ingaggio del Mago mercenario</t>
  </si>
  <si>
    <t>acquistate 1 mazza (3 CO), 3 elmi (10 CO) e uno scudo (5 CO)</t>
  </si>
  <si>
    <t>Vendita di 6 pezzi di mutapietra e spada e coltello ingioiellato</t>
  </si>
  <si>
    <t>armatura leggera, scudo ed elmo</t>
  </si>
  <si>
    <t>elmo</t>
  </si>
  <si>
    <t>Feccia</t>
  </si>
  <si>
    <t>Si chiamano: Secco, Rana</t>
  </si>
  <si>
    <t>Primavè e Paperè</t>
  </si>
  <si>
    <t>Cagnacci</t>
  </si>
  <si>
    <t>Si chiamano: Pippo, Pluto</t>
  </si>
  <si>
    <t>e Snoopy</t>
  </si>
  <si>
    <t>Le Capre</t>
  </si>
  <si>
    <t>Si chiamona: Nero,</t>
  </si>
  <si>
    <t>Espiatorio e Pasquale</t>
  </si>
  <si>
    <r>
      <t xml:space="preserve">Resoconto quarto scontro - 03/07/2018 - </t>
    </r>
    <r>
      <rPr>
        <b/>
        <sz val="11"/>
        <color rgb="FF000000"/>
        <rFont val="Arial"/>
        <family val="2"/>
      </rPr>
      <t>alleati a Nonmorti vs Barbari e Middenheim</t>
    </r>
  </si>
  <si>
    <t>Correva il più veloce possibile. Vestito di stracci, piccolo ed esile come un bambino di 8 anni poteva essere.
Correva scalzo sull'erba soffice, il respiro gli bruciava nei polmoni mentre sentiva il contadino che urlava, bestemmiava e lo cercava. Sapeva che se lo avesse trovato gli avrebbe fatto male, molto male. 
Nella mano destra teneva il pollo rubato al contadino. Non ci aveva pensato un attimo: catturato, tirato il collo e scappato il più velocemente che poteva.
Le urla del contadino si avvicinavano, mentre con le sue gambette corte e fragili cercava riparo. Ad un tratto vide la salvezza, un albero dal tronco grande e nodoso e come una scimmia vi si arrampicò. Raggiunse un ramo grande in alto, si nascose tra le foglie ad aspettò.
Non passò molto tempo che vide il contadino alla base dell'albero, lo stava cercando senza successo, e poco dopo si allontanò.
Il ragazzino si rilasso con il trofeo senza vita sul grembo. Un po' per la stanchezza, un po' l'adrenalina scemata, si assopì.
Quando si risvegliò, il suo corpo era immobilizzato dagli artigli di una enorme aquila dal becco aguzzo. La testa dell'aquila gli si pose davanti e lo guardò con occhi ipnotici.
L'aquila cominciò a parlargli in modo dolce, rassicurante, come se fosse una cantilena: "Credi in Me! Hai fame?"
L'aquila si scaglio sul ragazzo, prese il pollo e lo ingoiò in un istante
"Avrai ancora più fame! Fame di potere, e io ti sazierò! Credi in Me! Avrai sete, e ti disseterò con il sangue dei tuoi nemici! Credi in Me! Non scapperai più e Non avrai più paura, ma avrai sempre fame e sete.
Credi in Me!
D'ora in poi il tuo nome sarà Thulsa Doom e io ti osserverò"
Poi l'aquila spiccò il volo.
Quando il guerriero arrivò all'albero lo riconobbe subito, anche se era più spoglio e decadente di quando l'aveva visto da bambino.
Si gettò sulle spalle i corpi esamini di due arpie e cominciò ad arrampicarsi, fino a raggiungere un ramo in alto dove si sedette.
"Sei cresciuto Thulsa" disse una voce melodiosa, e poco dopo Thulsa Doom vide la testa di Tchar tra le foglie di un ramo più alto.
Il guerriero porse le due arpie all'aquila che le divorò in un attimo.
"E' da tanto che ti osservo; sei diventato forte, determinato e spietato. Continua a servirmi così!"
Poi Tchar colpì con forza Thulsa sul petto, lasciandogli un segno indelebile, un Marchio.
Thulsa Doom capì di essere il Favorito.</t>
  </si>
  <si>
    <t>"Dicono che questa è una delle zone più pericolose della città, chi si avventura qui non fa più ritorno" disse il barbaro appena reclutato ad uno dei più anziani,
"Ma dicono anche che questa parte della città sia piena di tesori, basta raccogliere una pietra e ti accorgi che è una gemma preziosa."
"E chi lo dice se nessuno ha fatto ritorno" rispose il barbaro più anziano.
La banda camminava veloce verso questa zona inesplorata, seguendo il mago mercenario assoldato da Thulsa Doom.
In effetti il mago Vielgefortz aveva promesso grandi tesori e ricchezze, cosa di cui Thulsa non era interessato se non per il fatto che con quegli averi avrebbe potuto comprare informazioni per ottenere il segreto che più agognava.
Quando raggiunsero la zona videro aggirarsi tra i ruderi quei mostri di cui avevano sentito parlare.
uomini sospesi tra la vita e la morte, la cui mente era persa, il corpo in decomposizione e la volontà di qualche altro essere sovrannaturale e terribile.
I guerrieri di Thulsa erano spaventati.
Thulsa Doom li guardò è disse "Volete vivere per sempre?"
Poi si gettò tra le rovine alla ricerca del forziere promesso da Vielgefortz.
Alla fine lo trovarono e Vielgefortz fu lasciato in pasto ai NonMorti.</t>
  </si>
  <si>
    <t>Fuochi di U'Zhul (diff 7; 18"; 1 colpo a Fo 4)</t>
  </si>
  <si>
    <t>Frecce argentee (diff 7; 24"; D6+2 frecce a Fo 3)</t>
  </si>
  <si>
    <t>aspet</t>
  </si>
  <si>
    <t xml:space="preserve">quinto scontro - 28/08/2018 </t>
  </si>
  <si>
    <t>Esplorazione: trovati 3 pezzi di malapietra (4+1) + sbandato</t>
  </si>
  <si>
    <t>Vendita di 3 pezzi di mutapietra una spada un arco e un elmo</t>
  </si>
  <si>
    <t>Reclutato un condannato (55 CO)</t>
  </si>
  <si>
    <t>sbandato</t>
  </si>
  <si>
    <t>Dogath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</si>
</sst>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
      <b/>
      <sz val="11"/>
      <color rgb="FF000000"/>
      <name val="Arial"/>
      <family val="2"/>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5">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17" xfId="0" applyFont="1" applyBorder="1" applyAlignment="1"/>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5" fillId="0" borderId="0" xfId="0" applyFont="1" applyAlignment="1">
      <alignment horizontal="right"/>
    </xf>
    <xf numFmtId="0" fontId="12" fillId="4" borderId="27" xfId="0" applyFont="1" applyFill="1" applyBorder="1" applyAlignment="1">
      <alignment horizontal="center" vertical="center"/>
    </xf>
    <xf numFmtId="0" fontId="2" fillId="4" borderId="52" xfId="0" applyFont="1" applyFill="1" applyBorder="1" applyAlignment="1">
      <alignment horizontal="center" vertical="center"/>
    </xf>
    <xf numFmtId="0" fontId="36" fillId="4" borderId="14" xfId="0" applyFont="1" applyFill="1" applyBorder="1" applyAlignment="1">
      <alignment horizontal="center" vertical="center"/>
    </xf>
    <xf numFmtId="0" fontId="36" fillId="4" borderId="6" xfId="0" applyFont="1" applyFill="1" applyBorder="1" applyAlignment="1">
      <alignment vertical="center"/>
    </xf>
    <xf numFmtId="0" fontId="4" fillId="4" borderId="0" xfId="0" applyFont="1" applyFill="1" applyAlignment="1">
      <alignment wrapText="1"/>
    </xf>
    <xf numFmtId="0" fontId="13" fillId="4" borderId="12" xfId="0" applyFont="1" applyFill="1" applyBorder="1" applyAlignment="1">
      <alignment vertical="center" wrapText="1"/>
    </xf>
    <xf numFmtId="0" fontId="36" fillId="4" borderId="33" xfId="0" applyFont="1" applyFill="1" applyBorder="1" applyAlignment="1">
      <alignment vertical="center"/>
    </xf>
    <xf numFmtId="0" fontId="13" fillId="4" borderId="34" xfId="0" applyFont="1" applyFill="1" applyBorder="1" applyAlignment="1">
      <alignment wrapText="1"/>
    </xf>
    <xf numFmtId="0" fontId="36" fillId="4" borderId="49" xfId="0" applyFont="1" applyFill="1" applyBorder="1" applyAlignment="1">
      <alignment horizontal="center" vertical="center"/>
    </xf>
    <xf numFmtId="0" fontId="13" fillId="4" borderId="36" xfId="0" applyFont="1" applyFill="1" applyBorder="1" applyAlignment="1">
      <alignment wrapText="1"/>
    </xf>
    <xf numFmtId="0" fontId="20" fillId="0" borderId="6" xfId="0" applyFont="1" applyBorder="1" applyAlignment="1">
      <alignment vertical="center"/>
    </xf>
    <xf numFmtId="0" fontId="20" fillId="0" borderId="14" xfId="0" applyFont="1" applyFill="1" applyBorder="1" applyAlignment="1">
      <alignment horizontal="center" vertical="center"/>
    </xf>
    <xf numFmtId="0" fontId="26" fillId="0" borderId="0" xfId="0" applyFont="1" applyAlignment="1">
      <alignment horizontal="center" wrapText="1"/>
    </xf>
    <xf numFmtId="0" fontId="29" fillId="0" borderId="0" xfId="0" applyFont="1" applyAlignment="1">
      <alignment horizontal="left" wrapText="1"/>
    </xf>
    <xf numFmtId="0" fontId="0" fillId="0" borderId="0" xfId="0" applyAlignment="1">
      <alignment horizontal="left" wrapText="1"/>
    </xf>
    <xf numFmtId="0" fontId="31" fillId="0" borderId="0" xfId="0" applyFont="1" applyAlignment="1">
      <alignment horizontal="center" vertic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9" fillId="0" borderId="68" xfId="0" applyFont="1" applyBorder="1" applyAlignment="1">
      <alignment horizontal="left" wrapText="1"/>
    </xf>
    <xf numFmtId="0" fontId="0" fillId="0" borderId="0" xfId="0" applyBorder="1" applyAlignment="1">
      <alignment horizontal="left" wrapText="1"/>
    </xf>
    <xf numFmtId="0" fontId="26" fillId="0" borderId="64" xfId="0" applyFont="1" applyBorder="1" applyAlignment="1">
      <alignment horizontal="left"/>
    </xf>
    <xf numFmtId="0" fontId="26" fillId="0" borderId="65" xfId="0" applyFont="1" applyBorder="1" applyAlignment="1">
      <alignment horizontal="left"/>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60" xfId="0" applyFont="1" applyBorder="1" applyAlignment="1">
      <alignment horizontal="right"/>
    </xf>
    <xf numFmtId="0" fontId="26" fillId="0" borderId="61" xfId="0" applyFont="1" applyBorder="1" applyAlignment="1">
      <alignment horizontal="right"/>
    </xf>
    <xf numFmtId="0" fontId="29" fillId="0" borderId="69" xfId="0" applyFont="1" applyBorder="1" applyAlignment="1">
      <alignment horizontal="left" wrapText="1"/>
    </xf>
    <xf numFmtId="0" fontId="0" fillId="0" borderId="20" xfId="0" applyBorder="1" applyAlignment="1">
      <alignment horizontal="lef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A12" sqref="A12:B12"/>
    </sheetView>
  </sheetViews>
  <sheetFormatPr defaultRowHeight="12.75" x14ac:dyDescent="0.2"/>
  <cols>
    <col min="1" max="1" width="12.7109375" customWidth="1"/>
    <col min="2" max="2" width="76.42578125" customWidth="1"/>
  </cols>
  <sheetData>
    <row r="1" spans="1:2" ht="26.25" customHeight="1" x14ac:dyDescent="0.2">
      <c r="A1" s="166" t="s">
        <v>92</v>
      </c>
      <c r="B1" s="166"/>
    </row>
    <row r="2" spans="1:2" ht="18" x14ac:dyDescent="0.2">
      <c r="A2" s="138" t="s">
        <v>89</v>
      </c>
      <c r="B2" s="139" t="s">
        <v>66</v>
      </c>
    </row>
    <row r="3" spans="1:2" ht="5.25" customHeight="1" x14ac:dyDescent="0.2">
      <c r="A3" s="138"/>
      <c r="B3" s="140"/>
    </row>
    <row r="4" spans="1:2" ht="15.75" x14ac:dyDescent="0.2">
      <c r="A4" s="138" t="s">
        <v>90</v>
      </c>
      <c r="B4" s="141" t="s">
        <v>58</v>
      </c>
    </row>
    <row r="6" spans="1:2" ht="15.75" customHeight="1" x14ac:dyDescent="0.25">
      <c r="A6" s="163" t="s">
        <v>91</v>
      </c>
      <c r="B6" s="163"/>
    </row>
    <row r="7" spans="1:2" ht="233.25" customHeight="1" x14ac:dyDescent="0.2">
      <c r="A7" s="165" t="s">
        <v>95</v>
      </c>
      <c r="B7" s="165"/>
    </row>
    <row r="8" spans="1:2" ht="15.75" x14ac:dyDescent="0.25">
      <c r="A8" s="163" t="s">
        <v>107</v>
      </c>
      <c r="B8" s="163"/>
    </row>
    <row r="9" spans="1:2" ht="195" customHeight="1" x14ac:dyDescent="0.2">
      <c r="A9" s="165" t="s">
        <v>108</v>
      </c>
      <c r="B9" s="165"/>
    </row>
    <row r="10" spans="1:2" ht="15.75" x14ac:dyDescent="0.25">
      <c r="A10" s="163" t="s">
        <v>109</v>
      </c>
      <c r="B10" s="163"/>
    </row>
    <row r="11" spans="1:2" ht="371.25" customHeight="1" x14ac:dyDescent="0.2">
      <c r="A11" s="165" t="s">
        <v>111</v>
      </c>
      <c r="B11" s="165"/>
    </row>
    <row r="12" spans="1:2" ht="15.75" x14ac:dyDescent="0.25">
      <c r="A12" s="163" t="s">
        <v>119</v>
      </c>
      <c r="B12" s="163"/>
    </row>
    <row r="13" spans="1:2" ht="233.25" customHeight="1" x14ac:dyDescent="0.2">
      <c r="A13" s="164" t="s">
        <v>141</v>
      </c>
      <c r="B13" s="165"/>
    </row>
    <row r="14" spans="1:2" ht="15.75" x14ac:dyDescent="0.25">
      <c r="A14" s="163" t="s">
        <v>139</v>
      </c>
      <c r="B14" s="163"/>
    </row>
    <row r="15" spans="1:2" ht="409.5" customHeight="1" x14ac:dyDescent="0.2">
      <c r="A15" s="164" t="s">
        <v>140</v>
      </c>
      <c r="B15" s="165"/>
    </row>
  </sheetData>
  <mergeCells count="11">
    <mergeCell ref="A14:B14"/>
    <mergeCell ref="A15:B15"/>
    <mergeCell ref="A1:B1"/>
    <mergeCell ref="A8:B8"/>
    <mergeCell ref="A9:B9"/>
    <mergeCell ref="A12:B12"/>
    <mergeCell ref="A13:B13"/>
    <mergeCell ref="A10:B10"/>
    <mergeCell ref="A11:B11"/>
    <mergeCell ref="A6:B6"/>
    <mergeCell ref="A7:B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9"/>
  <sheetViews>
    <sheetView tabSelected="1" workbookViewId="0">
      <selection activeCell="C57" sqref="C57:G57"/>
    </sheetView>
  </sheetViews>
  <sheetFormatPr defaultColWidth="1.7109375" defaultRowHeight="10.5" customHeight="1" x14ac:dyDescent="0.2"/>
  <cols>
    <col min="1" max="33" width="2.7109375" style="1" customWidth="1"/>
    <col min="34" max="16384" width="1.7109375" style="1"/>
  </cols>
  <sheetData>
    <row r="1" spans="1:32" ht="23.25" x14ac:dyDescent="0.35">
      <c r="A1" s="167" t="s">
        <v>93</v>
      </c>
      <c r="B1" s="167"/>
      <c r="C1" s="167"/>
      <c r="D1" s="167"/>
      <c r="E1" s="167"/>
      <c r="F1" s="167"/>
      <c r="G1" s="167"/>
      <c r="H1" s="167"/>
      <c r="I1" s="167"/>
      <c r="J1" s="167"/>
      <c r="K1" s="167"/>
      <c r="L1" s="167"/>
      <c r="M1" s="167"/>
      <c r="N1" s="167"/>
      <c r="O1" s="167"/>
      <c r="P1" s="167"/>
      <c r="Q1" s="167"/>
      <c r="R1" s="167"/>
      <c r="S1" s="167"/>
      <c r="T1" s="167"/>
      <c r="U1" s="167"/>
      <c r="V1" s="167"/>
      <c r="W1" s="167"/>
      <c r="X1" s="167"/>
      <c r="Y1" s="167"/>
      <c r="Z1" s="167"/>
      <c r="AA1" s="167"/>
      <c r="AB1" s="167"/>
      <c r="AC1" s="167"/>
      <c r="AD1" s="167"/>
      <c r="AE1" s="167"/>
      <c r="AF1" s="167"/>
    </row>
    <row r="2" spans="1:32" ht="19.5" customHeight="1" x14ac:dyDescent="0.2">
      <c r="A2" s="189" t="s">
        <v>25</v>
      </c>
      <c r="B2" s="190"/>
      <c r="C2" s="190"/>
      <c r="D2" s="190"/>
      <c r="E2" s="82" t="str">
        <f>Diario!B2</f>
        <v>teräksen salaisuus</v>
      </c>
      <c r="F2" s="82"/>
      <c r="G2" s="82"/>
      <c r="H2" s="82"/>
      <c r="I2" s="82"/>
      <c r="J2" s="82"/>
      <c r="K2" s="82"/>
      <c r="L2" s="82"/>
      <c r="M2" s="82"/>
      <c r="N2" s="82"/>
      <c r="O2" s="82"/>
      <c r="P2" s="82"/>
      <c r="Q2" s="83"/>
      <c r="R2" s="73"/>
      <c r="S2" s="191" t="s">
        <v>7</v>
      </c>
      <c r="T2" s="192"/>
      <c r="U2" s="192"/>
      <c r="V2" s="192"/>
      <c r="W2" s="80" t="str">
        <f>Diario!B4</f>
        <v>Barbari del Caos Kurgan</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93" t="s">
        <v>30</v>
      </c>
      <c r="B4" s="194"/>
      <c r="C4" s="194"/>
      <c r="D4" s="194"/>
      <c r="E4" s="194"/>
      <c r="F4" s="194"/>
      <c r="G4" s="194"/>
      <c r="H4" s="194"/>
      <c r="I4" s="194"/>
      <c r="J4" s="194"/>
      <c r="K4" s="194"/>
      <c r="L4" s="195"/>
      <c r="M4" s="70"/>
      <c r="N4" s="196" t="s">
        <v>31</v>
      </c>
      <c r="O4" s="197"/>
      <c r="P4" s="197"/>
      <c r="Q4" s="197"/>
      <c r="R4" s="197"/>
      <c r="S4" s="197"/>
      <c r="T4" s="198"/>
      <c r="U4" s="70"/>
      <c r="V4" s="76" t="s">
        <v>34</v>
      </c>
      <c r="W4" s="77"/>
      <c r="X4" s="77"/>
      <c r="Y4" s="77"/>
      <c r="Z4" s="77"/>
      <c r="AA4" s="77"/>
      <c r="AB4" s="77"/>
      <c r="AC4" s="77"/>
      <c r="AD4" s="77"/>
      <c r="AE4" s="77"/>
      <c r="AF4" s="78"/>
    </row>
    <row r="5" spans="1:32" ht="10.5" customHeight="1" x14ac:dyDescent="0.2">
      <c r="A5" s="199" t="s">
        <v>26</v>
      </c>
      <c r="B5" s="200"/>
      <c r="C5" s="200"/>
      <c r="D5" s="20">
        <f>SUM(Eroi!A18,Eroi!A29,Eroi!A40,Eroi!A51,Eroi!A62,Eroi!A73)</f>
        <v>5</v>
      </c>
      <c r="E5" s="200" t="s">
        <v>27</v>
      </c>
      <c r="F5" s="200"/>
      <c r="G5" s="200"/>
      <c r="H5" s="21">
        <f>SUM(Truppa!I4,Truppa!I10,Truppa!I16,Truppa!I22,Truppa!I28,Truppa!I34,Truppa!I40,Truppa!I46,Truppa!I52,Truppa!I58,Truppa!I64)</f>
        <v>11</v>
      </c>
      <c r="I5" s="201" t="s">
        <v>35</v>
      </c>
      <c r="J5" s="200"/>
      <c r="K5" s="200"/>
      <c r="L5" s="22">
        <f>SUM(Eroi!A20,Eroi!A31,Eroi!A42,Eroi!A53,Eroi!A64,Eroi!A75,Truppa!K7,Truppa!K13,Truppa!K19,Truppa!K25,Truppa!K31,Truppa!K37,Truppa!K43,Truppa!K49,Truppa!K55,Truppa!K61,Truppa!K67)</f>
        <v>0</v>
      </c>
      <c r="M5" s="4"/>
      <c r="N5" s="17" t="s">
        <v>32</v>
      </c>
      <c r="O5" s="18"/>
      <c r="P5" s="18"/>
      <c r="Q5" s="18"/>
      <c r="R5" s="18"/>
      <c r="S5" s="185">
        <f>Contabilità!B4</f>
        <v>2</v>
      </c>
      <c r="T5" s="186"/>
      <c r="U5" s="4"/>
      <c r="V5" s="125" t="s">
        <v>149</v>
      </c>
      <c r="W5" s="18"/>
      <c r="X5" s="18"/>
      <c r="Y5" s="18"/>
      <c r="Z5" s="18"/>
      <c r="AA5" s="18"/>
      <c r="AB5" s="18"/>
      <c r="AC5" s="18"/>
      <c r="AF5" s="16"/>
    </row>
    <row r="6" spans="1:32" ht="10.5" customHeight="1" x14ac:dyDescent="0.2">
      <c r="A6" s="181" t="s">
        <v>28</v>
      </c>
      <c r="B6" s="182"/>
      <c r="C6" s="182"/>
      <c r="D6" s="182"/>
      <c r="E6" s="182"/>
      <c r="F6" s="182"/>
      <c r="G6" s="182"/>
      <c r="H6" s="182"/>
      <c r="I6" s="182"/>
      <c r="J6" s="182"/>
      <c r="K6" s="183">
        <f>SUM(Eroi!A19,Eroi!A30,Eroi!A41,Eroi!A52,Eroi!A63,Eroi!A74,Truppa!Q7,Truppa!Q13,Truppa!Q19,Truppa!Q25,Truppa!Q31,Truppa!Q37,Truppa!Q49,Truppa!Q55,Truppa!Q61,Truppa!Q67)</f>
        <v>144</v>
      </c>
      <c r="L6" s="184"/>
      <c r="M6" s="4"/>
      <c r="N6" s="17" t="s">
        <v>33</v>
      </c>
      <c r="O6" s="18"/>
      <c r="P6" s="18"/>
      <c r="Q6" s="18"/>
      <c r="R6" s="18"/>
      <c r="S6" s="185">
        <f>Contabilità!D4</f>
        <v>0</v>
      </c>
      <c r="T6" s="186"/>
      <c r="U6" s="4"/>
      <c r="V6" s="17"/>
      <c r="W6" s="18"/>
      <c r="X6" s="18"/>
      <c r="Y6" s="18"/>
      <c r="Z6" s="18"/>
      <c r="AA6" s="18"/>
      <c r="AB6" s="18"/>
      <c r="AC6" s="18"/>
      <c r="AF6" s="16"/>
    </row>
    <row r="7" spans="1:32" ht="10.5" customHeight="1" x14ac:dyDescent="0.2">
      <c r="A7" s="12" t="s">
        <v>29</v>
      </c>
      <c r="B7" s="11"/>
      <c r="C7" s="11"/>
      <c r="D7" s="11"/>
      <c r="E7" s="11"/>
      <c r="F7" s="10" t="s">
        <v>0</v>
      </c>
      <c r="G7" s="187">
        <f>D5+H5</f>
        <v>16</v>
      </c>
      <c r="H7" s="187"/>
      <c r="I7" s="11" t="s">
        <v>1</v>
      </c>
      <c r="J7" s="11" t="s">
        <v>2</v>
      </c>
      <c r="K7" s="187">
        <f>((D5+H5-L5)*5)+(L5*20)</f>
        <v>80</v>
      </c>
      <c r="L7" s="188"/>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9">
        <f>SUM(K6:L7)</f>
        <v>224</v>
      </c>
      <c r="L8" s="180"/>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2" t="s">
        <v>40</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71" t="s">
        <v>8</v>
      </c>
      <c r="B12" s="172"/>
      <c r="C12" s="173" t="s">
        <v>60</v>
      </c>
      <c r="D12" s="174"/>
      <c r="E12" s="174"/>
      <c r="F12" s="174"/>
      <c r="G12" s="174"/>
      <c r="H12" s="174"/>
      <c r="I12" s="174"/>
      <c r="J12" s="52" t="s">
        <v>10</v>
      </c>
      <c r="K12" s="53"/>
      <c r="L12" s="53"/>
      <c r="M12" s="53"/>
      <c r="N12" s="53"/>
      <c r="O12" s="54"/>
      <c r="P12" s="119" t="s">
        <v>44</v>
      </c>
      <c r="Q12" s="56"/>
      <c r="R12" s="56"/>
      <c r="S12" s="56"/>
      <c r="T12" s="56"/>
      <c r="U12" s="52" t="s">
        <v>11</v>
      </c>
      <c r="V12" s="53"/>
      <c r="W12" s="53"/>
      <c r="X12" s="53"/>
      <c r="Y12" s="54"/>
      <c r="Z12" s="55" t="s">
        <v>42</v>
      </c>
      <c r="AA12" s="56"/>
      <c r="AB12" s="56"/>
      <c r="AC12" s="56"/>
      <c r="AD12" s="56"/>
      <c r="AE12" s="56"/>
      <c r="AF12" s="58"/>
    </row>
    <row r="13" spans="1:32" ht="9.75" customHeight="1" x14ac:dyDescent="0.2">
      <c r="A13" s="175" t="s">
        <v>9</v>
      </c>
      <c r="B13" s="176"/>
      <c r="C13" s="168" t="s">
        <v>46</v>
      </c>
      <c r="D13" s="169"/>
      <c r="E13" s="169"/>
      <c r="F13" s="169"/>
      <c r="G13" s="170"/>
      <c r="H13" s="23" t="s">
        <v>36</v>
      </c>
      <c r="I13" s="42"/>
      <c r="J13" s="24" t="s">
        <v>65</v>
      </c>
      <c r="K13" s="25"/>
      <c r="L13" s="25"/>
      <c r="M13" s="25"/>
      <c r="N13" s="25"/>
      <c r="O13" s="25"/>
      <c r="P13" s="26"/>
      <c r="Q13" s="29"/>
      <c r="R13" s="29"/>
      <c r="S13" s="29"/>
      <c r="T13" s="29"/>
      <c r="U13" s="122" t="s">
        <v>67</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64</v>
      </c>
      <c r="K14" s="29"/>
      <c r="L14" s="29"/>
      <c r="M14" s="29"/>
      <c r="N14" s="29"/>
      <c r="O14" s="29"/>
      <c r="P14" s="26"/>
      <c r="Q14" s="29"/>
      <c r="R14" s="29"/>
      <c r="S14" s="29"/>
      <c r="T14" s="29"/>
      <c r="U14" s="123" t="s">
        <v>97</v>
      </c>
      <c r="W14" s="32"/>
      <c r="X14" s="32"/>
      <c r="Y14" s="32"/>
      <c r="Z14" s="32"/>
      <c r="AA14" s="29"/>
      <c r="AB14" s="29"/>
      <c r="AC14" s="29"/>
      <c r="AD14" s="29"/>
      <c r="AE14" s="29"/>
      <c r="AF14" s="59"/>
    </row>
    <row r="15" spans="1:32" ht="9.75" customHeight="1" x14ac:dyDescent="0.2">
      <c r="A15" s="61">
        <v>4</v>
      </c>
      <c r="B15" s="44">
        <v>5</v>
      </c>
      <c r="C15" s="44">
        <v>3</v>
      </c>
      <c r="D15" s="153">
        <v>5</v>
      </c>
      <c r="E15" s="44">
        <v>4</v>
      </c>
      <c r="F15" s="121">
        <v>1</v>
      </c>
      <c r="G15" s="153">
        <v>6</v>
      </c>
      <c r="H15" s="44">
        <v>1</v>
      </c>
      <c r="I15" s="44">
        <v>8</v>
      </c>
      <c r="J15" s="120"/>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61"/>
      <c r="K16" s="34"/>
      <c r="L16" s="34"/>
      <c r="M16" s="34"/>
      <c r="N16" s="34"/>
      <c r="O16" s="34"/>
      <c r="P16" s="35"/>
      <c r="Q16" s="34"/>
      <c r="R16" s="34"/>
      <c r="S16" s="34"/>
      <c r="T16" s="34"/>
      <c r="U16" s="154" t="s">
        <v>110</v>
      </c>
      <c r="V16" s="155"/>
      <c r="W16" s="156"/>
      <c r="X16" s="38"/>
      <c r="Y16" s="38"/>
      <c r="Z16" s="38"/>
      <c r="AA16" s="34"/>
      <c r="AB16" s="34"/>
      <c r="AC16" s="34"/>
      <c r="AD16" s="34"/>
      <c r="AE16" s="34"/>
      <c r="AF16" s="63"/>
    </row>
    <row r="17" spans="1:32" ht="9.75" customHeight="1" thickBot="1" x14ac:dyDescent="0.25">
      <c r="A17" s="64"/>
      <c r="B17" s="177" t="s">
        <v>18</v>
      </c>
      <c r="C17" s="178"/>
      <c r="D17" s="177"/>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37</v>
      </c>
      <c r="C18" s="40" t="s">
        <v>37</v>
      </c>
      <c r="D18" s="41" t="s">
        <v>37</v>
      </c>
      <c r="E18" s="40" t="s">
        <v>37</v>
      </c>
      <c r="F18" s="49" t="s">
        <v>37</v>
      </c>
      <c r="G18" s="40" t="s">
        <v>37</v>
      </c>
      <c r="H18" s="49" t="s">
        <v>37</v>
      </c>
      <c r="I18" s="40" t="s">
        <v>37</v>
      </c>
      <c r="J18" s="49" t="s">
        <v>37</v>
      </c>
      <c r="K18" s="49" t="s">
        <v>37</v>
      </c>
      <c r="L18" s="40" t="s">
        <v>37</v>
      </c>
      <c r="M18" s="49" t="s">
        <v>37</v>
      </c>
      <c r="N18" s="49" t="s">
        <v>37</v>
      </c>
      <c r="O18" s="40" t="s">
        <v>37</v>
      </c>
      <c r="P18" s="49" t="s">
        <v>37</v>
      </c>
      <c r="Q18" s="49" t="s">
        <v>37</v>
      </c>
      <c r="R18" s="40" t="s">
        <v>37</v>
      </c>
      <c r="S18" s="49" t="s">
        <v>37</v>
      </c>
      <c r="T18" s="49" t="s">
        <v>37</v>
      </c>
      <c r="U18" s="40" t="s">
        <v>37</v>
      </c>
      <c r="V18" s="49" t="s">
        <v>37</v>
      </c>
      <c r="W18" s="49" t="s">
        <v>37</v>
      </c>
      <c r="X18" s="49" t="s">
        <v>37</v>
      </c>
      <c r="Y18" s="151" t="s">
        <v>37</v>
      </c>
      <c r="Z18" s="49" t="s">
        <v>37</v>
      </c>
      <c r="AA18" s="49" t="s">
        <v>37</v>
      </c>
      <c r="AB18" s="49" t="s">
        <v>37</v>
      </c>
      <c r="AC18" s="151" t="s">
        <v>37</v>
      </c>
      <c r="AD18" s="49" t="s">
        <v>37</v>
      </c>
      <c r="AE18" s="49" t="s">
        <v>37</v>
      </c>
      <c r="AF18" s="75"/>
    </row>
    <row r="19" spans="1:32" ht="9.75" customHeight="1" thickBot="1" x14ac:dyDescent="0.25">
      <c r="A19" s="101">
        <f>COUNTA(B18:AE20)</f>
        <v>34</v>
      </c>
      <c r="B19" s="49" t="s">
        <v>37</v>
      </c>
      <c r="C19" s="151" t="s">
        <v>37</v>
      </c>
      <c r="D19" s="49" t="s">
        <v>37</v>
      </c>
      <c r="E19" s="49" t="s">
        <v>37</v>
      </c>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71" t="s">
        <v>8</v>
      </c>
      <c r="B23" s="172"/>
      <c r="C23" s="173" t="s">
        <v>61</v>
      </c>
      <c r="D23" s="174"/>
      <c r="E23" s="174"/>
      <c r="F23" s="174"/>
      <c r="G23" s="174"/>
      <c r="H23" s="174"/>
      <c r="I23" s="174"/>
      <c r="J23" s="52" t="s">
        <v>10</v>
      </c>
      <c r="K23" s="53"/>
      <c r="L23" s="53"/>
      <c r="M23" s="53"/>
      <c r="N23" s="53"/>
      <c r="O23" s="54"/>
      <c r="P23" s="119" t="s">
        <v>44</v>
      </c>
      <c r="Q23" s="56"/>
      <c r="R23" s="56"/>
      <c r="S23" s="56"/>
      <c r="T23" s="57"/>
      <c r="U23" s="52" t="s">
        <v>11</v>
      </c>
      <c r="V23" s="53"/>
      <c r="W23" s="53"/>
      <c r="X23" s="53"/>
      <c r="Y23" s="54"/>
      <c r="Z23" s="55" t="s">
        <v>48</v>
      </c>
      <c r="AA23" s="56"/>
      <c r="AB23" s="56"/>
      <c r="AC23" s="56"/>
      <c r="AD23" s="56"/>
      <c r="AE23" s="56"/>
      <c r="AF23" s="58"/>
    </row>
    <row r="24" spans="1:32" ht="9.75" customHeight="1" x14ac:dyDescent="0.2">
      <c r="A24" s="175" t="s">
        <v>9</v>
      </c>
      <c r="B24" s="176"/>
      <c r="C24" s="168" t="s">
        <v>49</v>
      </c>
      <c r="D24" s="169"/>
      <c r="E24" s="169"/>
      <c r="F24" s="169"/>
      <c r="G24" s="170"/>
      <c r="H24" s="23" t="s">
        <v>36</v>
      </c>
      <c r="I24" s="42"/>
      <c r="J24" s="24" t="s">
        <v>64</v>
      </c>
      <c r="K24" s="25"/>
      <c r="L24" s="25"/>
      <c r="M24" s="25"/>
      <c r="N24" s="25"/>
      <c r="O24" s="25"/>
      <c r="P24" s="26"/>
      <c r="Q24" s="29"/>
      <c r="R24" s="29"/>
      <c r="S24" s="29"/>
      <c r="T24" s="27"/>
      <c r="U24" s="122" t="s">
        <v>68</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59</v>
      </c>
      <c r="K25" s="29"/>
      <c r="L25" s="29"/>
      <c r="M25" s="29"/>
      <c r="N25" s="29"/>
      <c r="O25" s="29"/>
      <c r="P25" s="26"/>
      <c r="Q25" s="29"/>
      <c r="R25" s="29"/>
      <c r="S25" s="29"/>
      <c r="T25" s="27"/>
      <c r="U25" s="123" t="s">
        <v>96</v>
      </c>
      <c r="V25" s="32"/>
      <c r="W25" s="32"/>
      <c r="X25" s="32"/>
      <c r="Y25" s="32"/>
      <c r="Z25" s="29"/>
      <c r="AB25" s="29"/>
      <c r="AC25" s="29"/>
      <c r="AD25" s="29"/>
      <c r="AE25" s="29"/>
      <c r="AF25" s="59"/>
    </row>
    <row r="26" spans="1:32" ht="9.75" customHeight="1" x14ac:dyDescent="0.2">
      <c r="A26" s="61">
        <v>4</v>
      </c>
      <c r="B26" s="121">
        <v>4</v>
      </c>
      <c r="C26" s="44">
        <v>3</v>
      </c>
      <c r="D26" s="44">
        <v>3</v>
      </c>
      <c r="E26" s="153">
        <v>4</v>
      </c>
      <c r="F26" s="44">
        <v>1</v>
      </c>
      <c r="G26" s="44">
        <v>4</v>
      </c>
      <c r="H26" s="44">
        <v>1</v>
      </c>
      <c r="I26" s="121">
        <v>8</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7" t="s">
        <v>18</v>
      </c>
      <c r="C28" s="178"/>
      <c r="D28" s="177"/>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37</v>
      </c>
      <c r="C29" s="40" t="s">
        <v>37</v>
      </c>
      <c r="D29" s="41" t="s">
        <v>37</v>
      </c>
      <c r="E29" s="40" t="s">
        <v>37</v>
      </c>
      <c r="F29" s="49" t="s">
        <v>37</v>
      </c>
      <c r="G29" s="40" t="s">
        <v>37</v>
      </c>
      <c r="H29" s="49" t="s">
        <v>37</v>
      </c>
      <c r="I29" s="40" t="s">
        <v>37</v>
      </c>
      <c r="J29" s="49" t="s">
        <v>37</v>
      </c>
      <c r="K29" s="49" t="s">
        <v>37</v>
      </c>
      <c r="L29" s="151" t="s">
        <v>37</v>
      </c>
      <c r="M29" s="49" t="s">
        <v>37</v>
      </c>
      <c r="N29" s="49" t="s">
        <v>37</v>
      </c>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13</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71" t="s">
        <v>8</v>
      </c>
      <c r="B34" s="172"/>
      <c r="C34" s="173" t="s">
        <v>62</v>
      </c>
      <c r="D34" s="174"/>
      <c r="E34" s="174"/>
      <c r="F34" s="174"/>
      <c r="G34" s="174"/>
      <c r="H34" s="174"/>
      <c r="I34" s="174"/>
      <c r="J34" s="52" t="s">
        <v>10</v>
      </c>
      <c r="K34" s="53"/>
      <c r="L34" s="53"/>
      <c r="M34" s="53"/>
      <c r="N34" s="53"/>
      <c r="O34" s="54"/>
      <c r="P34" s="119" t="s">
        <v>44</v>
      </c>
      <c r="Q34" s="56"/>
      <c r="R34" s="56"/>
      <c r="S34" s="56"/>
      <c r="T34" s="57"/>
      <c r="U34" s="52" t="s">
        <v>11</v>
      </c>
      <c r="V34" s="53"/>
      <c r="W34" s="53"/>
      <c r="X34" s="53"/>
      <c r="Y34" s="54"/>
      <c r="Z34" s="157" t="s">
        <v>120</v>
      </c>
      <c r="AA34" s="158"/>
      <c r="AB34" s="158"/>
      <c r="AC34" s="158"/>
      <c r="AD34" s="56"/>
      <c r="AE34" s="56"/>
      <c r="AF34" s="58"/>
    </row>
    <row r="35" spans="1:32" ht="9.75" customHeight="1" x14ac:dyDescent="0.2">
      <c r="A35" s="175" t="s">
        <v>9</v>
      </c>
      <c r="B35" s="176"/>
      <c r="C35" s="168" t="s">
        <v>50</v>
      </c>
      <c r="D35" s="169"/>
      <c r="E35" s="169"/>
      <c r="F35" s="169"/>
      <c r="G35" s="170"/>
      <c r="H35" s="23" t="s">
        <v>36</v>
      </c>
      <c r="I35" s="42"/>
      <c r="J35" s="24" t="s">
        <v>112</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59</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44">
        <v>3</v>
      </c>
      <c r="D37" s="153">
        <v>5</v>
      </c>
      <c r="E37" s="44">
        <v>3</v>
      </c>
      <c r="F37" s="44">
        <v>1</v>
      </c>
      <c r="G37" s="121">
        <v>4</v>
      </c>
      <c r="H37" s="44">
        <v>1</v>
      </c>
      <c r="I37" s="44">
        <v>7</v>
      </c>
      <c r="J37" s="30" t="s">
        <v>64</v>
      </c>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t="s">
        <v>129</v>
      </c>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77" t="s">
        <v>18</v>
      </c>
      <c r="C39" s="178"/>
      <c r="D39" s="177"/>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37</v>
      </c>
      <c r="C40" s="40" t="s">
        <v>37</v>
      </c>
      <c r="D40" s="41" t="s">
        <v>37</v>
      </c>
      <c r="E40" s="40" t="s">
        <v>37</v>
      </c>
      <c r="F40" s="49" t="s">
        <v>37</v>
      </c>
      <c r="G40" s="40" t="s">
        <v>37</v>
      </c>
      <c r="H40" s="49" t="s">
        <v>37</v>
      </c>
      <c r="I40" s="40" t="s">
        <v>37</v>
      </c>
      <c r="J40" s="49" t="s">
        <v>37</v>
      </c>
      <c r="K40" s="49" t="s">
        <v>37</v>
      </c>
      <c r="L40" s="151" t="s">
        <v>37</v>
      </c>
      <c r="M40" s="49" t="s">
        <v>37</v>
      </c>
      <c r="N40" s="49" t="s">
        <v>37</v>
      </c>
      <c r="O40" s="151" t="s">
        <v>37</v>
      </c>
      <c r="P40" s="49" t="s">
        <v>37</v>
      </c>
      <c r="Q40" s="49" t="s">
        <v>37</v>
      </c>
      <c r="R40" s="40"/>
      <c r="S40" s="49"/>
      <c r="T40" s="49"/>
      <c r="U40" s="40"/>
      <c r="V40" s="49"/>
      <c r="W40" s="49"/>
      <c r="X40" s="49"/>
      <c r="Y40" s="40"/>
      <c r="Z40" s="49"/>
      <c r="AA40" s="49"/>
      <c r="AB40" s="50"/>
      <c r="AC40" s="40"/>
      <c r="AD40" s="49"/>
      <c r="AE40" s="49"/>
      <c r="AF40" s="75"/>
    </row>
    <row r="41" spans="1:32" ht="9.75" customHeight="1" thickBot="1" x14ac:dyDescent="0.25">
      <c r="A41" s="101">
        <f>COUNTA(B40:AE42)</f>
        <v>16</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71" t="s">
        <v>8</v>
      </c>
      <c r="B45" s="172"/>
      <c r="C45" s="173" t="s">
        <v>63</v>
      </c>
      <c r="D45" s="174"/>
      <c r="E45" s="174"/>
      <c r="F45" s="174"/>
      <c r="G45" s="174"/>
      <c r="H45" s="174"/>
      <c r="I45" s="174"/>
      <c r="J45" s="52" t="s">
        <v>10</v>
      </c>
      <c r="K45" s="53"/>
      <c r="L45" s="53"/>
      <c r="M45" s="53"/>
      <c r="N45" s="53"/>
      <c r="O45" s="54"/>
      <c r="P45" s="119" t="s">
        <v>44</v>
      </c>
      <c r="Q45" s="56"/>
      <c r="R45" s="56"/>
      <c r="S45" s="56"/>
      <c r="T45" s="57"/>
      <c r="U45" s="52" t="s">
        <v>11</v>
      </c>
      <c r="V45" s="53"/>
      <c r="W45" s="53"/>
      <c r="X45" s="53"/>
      <c r="Y45" s="54"/>
      <c r="Z45" s="157" t="s">
        <v>121</v>
      </c>
      <c r="AA45" s="158"/>
      <c r="AB45" s="158"/>
      <c r="AC45" s="158"/>
      <c r="AD45" s="158"/>
      <c r="AE45" s="158"/>
      <c r="AF45" s="160"/>
    </row>
    <row r="46" spans="1:32" ht="9.75" customHeight="1" x14ac:dyDescent="0.2">
      <c r="A46" s="175" t="s">
        <v>9</v>
      </c>
      <c r="B46" s="176"/>
      <c r="C46" s="168" t="s">
        <v>50</v>
      </c>
      <c r="D46" s="169"/>
      <c r="E46" s="169"/>
      <c r="F46" s="169"/>
      <c r="G46" s="170"/>
      <c r="H46" s="23" t="s">
        <v>36</v>
      </c>
      <c r="I46" s="42"/>
      <c r="J46" s="24" t="s">
        <v>47</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59</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153">
        <v>5</v>
      </c>
      <c r="C48" s="153">
        <v>4</v>
      </c>
      <c r="D48" s="44">
        <v>4</v>
      </c>
      <c r="E48" s="44">
        <v>3</v>
      </c>
      <c r="F48" s="44">
        <v>1</v>
      </c>
      <c r="G48" s="44">
        <v>4</v>
      </c>
      <c r="H48" s="44">
        <v>1</v>
      </c>
      <c r="I48" s="44">
        <v>7</v>
      </c>
      <c r="J48" s="30" t="s">
        <v>64</v>
      </c>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161" t="s">
        <v>128</v>
      </c>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77" t="s">
        <v>18</v>
      </c>
      <c r="C50" s="178"/>
      <c r="D50" s="177"/>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37</v>
      </c>
      <c r="C51" s="40" t="s">
        <v>37</v>
      </c>
      <c r="D51" s="41" t="s">
        <v>37</v>
      </c>
      <c r="E51" s="40" t="s">
        <v>37</v>
      </c>
      <c r="F51" s="49" t="s">
        <v>37</v>
      </c>
      <c r="G51" s="40" t="s">
        <v>37</v>
      </c>
      <c r="H51" s="49" t="s">
        <v>37</v>
      </c>
      <c r="I51" s="40" t="s">
        <v>37</v>
      </c>
      <c r="J51" s="49" t="s">
        <v>37</v>
      </c>
      <c r="K51" s="49" t="s">
        <v>37</v>
      </c>
      <c r="L51" s="151" t="s">
        <v>37</v>
      </c>
      <c r="M51" s="49" t="s">
        <v>37</v>
      </c>
      <c r="N51" s="49" t="s">
        <v>37</v>
      </c>
      <c r="O51" s="151" t="s">
        <v>37</v>
      </c>
      <c r="P51" s="49" t="s">
        <v>37</v>
      </c>
      <c r="Q51" s="49" t="s">
        <v>37</v>
      </c>
      <c r="R51" s="151" t="s">
        <v>37</v>
      </c>
      <c r="S51" s="49" t="s">
        <v>37</v>
      </c>
      <c r="T51" s="49" t="s">
        <v>37</v>
      </c>
      <c r="U51" s="151" t="s">
        <v>37</v>
      </c>
      <c r="V51" s="49"/>
      <c r="W51" s="49"/>
      <c r="X51" s="49"/>
      <c r="Y51" s="40"/>
      <c r="Z51" s="49"/>
      <c r="AA51" s="49"/>
      <c r="AB51" s="50"/>
      <c r="AC51" s="40"/>
      <c r="AD51" s="49"/>
      <c r="AE51" s="49"/>
      <c r="AF51" s="75"/>
    </row>
    <row r="52" spans="1:32" ht="9.75" customHeight="1" thickBot="1" x14ac:dyDescent="0.25">
      <c r="A52" s="101">
        <f>COUNTA(B51:AE53)</f>
        <v>20</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71" t="s">
        <v>8</v>
      </c>
      <c r="B56" s="172"/>
      <c r="C56" s="173" t="s">
        <v>150</v>
      </c>
      <c r="D56" s="174"/>
      <c r="E56" s="174"/>
      <c r="F56" s="174"/>
      <c r="G56" s="174"/>
      <c r="H56" s="174"/>
      <c r="I56" s="174"/>
      <c r="J56" s="52" t="s">
        <v>10</v>
      </c>
      <c r="K56" s="53"/>
      <c r="L56" s="53"/>
      <c r="M56" s="53"/>
      <c r="N56" s="53"/>
      <c r="O56" s="54"/>
      <c r="P56" s="119"/>
      <c r="Q56" s="56"/>
      <c r="R56" s="56"/>
      <c r="S56" s="56"/>
      <c r="T56" s="57"/>
      <c r="U56" s="52" t="s">
        <v>11</v>
      </c>
      <c r="V56" s="53"/>
      <c r="W56" s="53"/>
      <c r="X56" s="53"/>
      <c r="Y56" s="54"/>
      <c r="Z56" s="55" t="s">
        <v>54</v>
      </c>
      <c r="AA56" s="56"/>
      <c r="AB56" s="56"/>
      <c r="AC56" s="56"/>
      <c r="AD56" s="56"/>
      <c r="AE56" s="56"/>
      <c r="AF56" s="58"/>
    </row>
    <row r="57" spans="1:32" ht="9.75" customHeight="1" x14ac:dyDescent="0.2">
      <c r="A57" s="175" t="s">
        <v>9</v>
      </c>
      <c r="B57" s="176"/>
      <c r="C57" s="168" t="s">
        <v>51</v>
      </c>
      <c r="D57" s="169"/>
      <c r="E57" s="169"/>
      <c r="F57" s="169"/>
      <c r="G57" s="170"/>
      <c r="H57" s="23" t="s">
        <v>36</v>
      </c>
      <c r="I57" s="42"/>
      <c r="J57" s="24"/>
      <c r="K57" s="25"/>
      <c r="L57" s="25"/>
      <c r="M57" s="25"/>
      <c r="N57" s="25"/>
      <c r="O57" s="25"/>
      <c r="P57" s="26"/>
      <c r="Q57" s="29"/>
      <c r="R57" s="29"/>
      <c r="S57" s="29"/>
      <c r="T57" s="27"/>
      <c r="U57" s="24" t="s">
        <v>55</v>
      </c>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t="s">
        <v>52</v>
      </c>
      <c r="C59" s="44">
        <v>3</v>
      </c>
      <c r="D59" s="44" t="s">
        <v>52</v>
      </c>
      <c r="E59" s="44" t="s">
        <v>52</v>
      </c>
      <c r="F59" s="162">
        <v>1</v>
      </c>
      <c r="G59" s="44">
        <v>4</v>
      </c>
      <c r="H59" s="44" t="s">
        <v>53</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7" t="s">
        <v>18</v>
      </c>
      <c r="C61" s="178"/>
      <c r="D61" s="177"/>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37</v>
      </c>
      <c r="C62" s="40" t="s">
        <v>37</v>
      </c>
      <c r="D62" s="41" t="s">
        <v>37</v>
      </c>
      <c r="E62" s="40" t="s">
        <v>37</v>
      </c>
      <c r="F62" s="49" t="s">
        <v>37</v>
      </c>
      <c r="G62" s="40" t="s">
        <v>37</v>
      </c>
      <c r="H62" s="49" t="s">
        <v>37</v>
      </c>
      <c r="I62" s="40" t="s">
        <v>37</v>
      </c>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8</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x14ac:dyDescent="0.2">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71" t="s">
        <v>8</v>
      </c>
      <c r="B67" s="172"/>
      <c r="C67" s="173"/>
      <c r="D67" s="174"/>
      <c r="E67" s="174"/>
      <c r="F67" s="174"/>
      <c r="G67" s="174"/>
      <c r="H67" s="174"/>
      <c r="I67" s="174"/>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75" t="s">
        <v>9</v>
      </c>
      <c r="B68" s="176"/>
      <c r="C68" s="168"/>
      <c r="D68" s="169"/>
      <c r="E68" s="169"/>
      <c r="F68" s="169"/>
      <c r="G68" s="170"/>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77" t="s">
        <v>18</v>
      </c>
      <c r="C72" s="178"/>
      <c r="D72" s="177"/>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hidden="1"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hidden="1"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row r="79" spans="1:32" ht="10.5" hidden="1" customHeight="1" x14ac:dyDescent="0.2"/>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U24" sqref="U24"/>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2" t="s">
        <v>41</v>
      </c>
      <c r="B1" s="18"/>
      <c r="C1" s="18"/>
      <c r="D1" s="18"/>
      <c r="E1" s="18"/>
      <c r="F1" s="18"/>
      <c r="G1" s="18"/>
      <c r="H1" s="18"/>
      <c r="I1" s="18"/>
      <c r="J1" s="18"/>
      <c r="K1" s="126"/>
      <c r="L1" s="126"/>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8" t="s">
        <v>20</v>
      </c>
      <c r="B3" s="209"/>
      <c r="C3" s="210" t="s">
        <v>130</v>
      </c>
      <c r="D3" s="210"/>
      <c r="E3" s="210"/>
      <c r="F3" s="210"/>
      <c r="G3" s="210"/>
      <c r="H3" s="210"/>
      <c r="I3" s="210"/>
      <c r="J3" s="87" t="s">
        <v>10</v>
      </c>
      <c r="K3" s="88"/>
      <c r="L3" s="88"/>
      <c r="M3" s="88"/>
      <c r="N3" s="89"/>
      <c r="O3" s="119" t="s">
        <v>43</v>
      </c>
      <c r="P3" s="91"/>
      <c r="Q3" s="91"/>
      <c r="R3" s="91"/>
      <c r="S3" s="92"/>
      <c r="T3" s="93"/>
      <c r="U3" s="87" t="s">
        <v>24</v>
      </c>
      <c r="V3" s="88"/>
      <c r="W3" s="88"/>
      <c r="X3" s="88"/>
      <c r="Y3" s="89"/>
      <c r="Z3" s="100" t="s">
        <v>131</v>
      </c>
      <c r="AA3" s="91"/>
      <c r="AB3" s="91"/>
      <c r="AC3" s="91"/>
      <c r="AD3" s="92"/>
      <c r="AE3" s="92"/>
      <c r="AF3" s="94"/>
    </row>
    <row r="4" spans="1:32" ht="12" customHeight="1" x14ac:dyDescent="0.2">
      <c r="A4" s="206" t="s">
        <v>19</v>
      </c>
      <c r="B4" s="207"/>
      <c r="C4" s="203" t="s">
        <v>45</v>
      </c>
      <c r="D4" s="204"/>
      <c r="E4" s="204"/>
      <c r="F4" s="204"/>
      <c r="G4" s="205"/>
      <c r="H4" s="8" t="s">
        <v>21</v>
      </c>
      <c r="I4" s="19">
        <v>4</v>
      </c>
      <c r="J4" s="99" t="s">
        <v>64</v>
      </c>
      <c r="K4" s="84"/>
      <c r="L4" s="84"/>
      <c r="M4" s="84"/>
      <c r="N4" s="84"/>
      <c r="O4" s="85"/>
      <c r="P4" s="85"/>
      <c r="Q4" s="85"/>
      <c r="R4" s="85"/>
      <c r="S4" s="72"/>
      <c r="T4" s="86"/>
      <c r="U4" s="99" t="s">
        <v>132</v>
      </c>
      <c r="V4" s="84"/>
      <c r="W4" s="84"/>
      <c r="X4" s="85"/>
      <c r="Y4" s="85"/>
      <c r="Z4" s="85"/>
      <c r="AB4" s="85"/>
      <c r="AC4" s="85"/>
      <c r="AD4" s="72"/>
      <c r="AE4" s="72"/>
      <c r="AF4" s="95"/>
    </row>
    <row r="5" spans="1:32" ht="12" customHeight="1" x14ac:dyDescent="0.2">
      <c r="A5" s="211" t="s">
        <v>22</v>
      </c>
      <c r="B5" s="212"/>
      <c r="C5" s="212"/>
      <c r="D5" s="212"/>
      <c r="E5" s="212"/>
      <c r="F5" s="213"/>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59">
        <v>6</v>
      </c>
      <c r="C7" s="114">
        <v>3</v>
      </c>
      <c r="D7" s="114">
        <v>3</v>
      </c>
      <c r="E7" s="114">
        <v>3</v>
      </c>
      <c r="F7" s="114">
        <v>1</v>
      </c>
      <c r="G7" s="114">
        <v>4</v>
      </c>
      <c r="H7" s="114">
        <v>1</v>
      </c>
      <c r="I7" s="114">
        <v>7</v>
      </c>
      <c r="J7" s="105"/>
      <c r="K7" s="106">
        <f>COUNTA(I5)*I4</f>
        <v>0</v>
      </c>
      <c r="L7" s="202" t="s">
        <v>23</v>
      </c>
      <c r="M7" s="202"/>
      <c r="N7" s="202"/>
      <c r="O7" s="202"/>
      <c r="P7" s="202"/>
      <c r="Q7" s="107">
        <f>(COUNTA(S7:AF7)+G5)*I4</f>
        <v>20</v>
      </c>
      <c r="R7" s="108"/>
      <c r="S7" s="109" t="s">
        <v>37</v>
      </c>
      <c r="T7" s="152" t="s">
        <v>37</v>
      </c>
      <c r="U7" s="111" t="s">
        <v>37</v>
      </c>
      <c r="V7" s="112" t="s">
        <v>37</v>
      </c>
      <c r="W7" s="152" t="s">
        <v>37</v>
      </c>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8" t="s">
        <v>20</v>
      </c>
      <c r="B9" s="209"/>
      <c r="C9" s="210" t="s">
        <v>133</v>
      </c>
      <c r="D9" s="210"/>
      <c r="E9" s="210"/>
      <c r="F9" s="210"/>
      <c r="G9" s="210"/>
      <c r="H9" s="210"/>
      <c r="I9" s="210"/>
      <c r="J9" s="87" t="s">
        <v>10</v>
      </c>
      <c r="K9" s="88"/>
      <c r="L9" s="88"/>
      <c r="M9" s="88"/>
      <c r="N9" s="89"/>
      <c r="O9" s="119"/>
      <c r="P9" s="91"/>
      <c r="Q9" s="91"/>
      <c r="R9" s="91"/>
      <c r="S9" s="92"/>
      <c r="T9" s="93"/>
      <c r="U9" s="87" t="s">
        <v>24</v>
      </c>
      <c r="V9" s="88"/>
      <c r="W9" s="88"/>
      <c r="X9" s="88"/>
      <c r="Y9" s="89"/>
      <c r="Z9" s="100" t="s">
        <v>134</v>
      </c>
      <c r="AA9" s="91"/>
      <c r="AB9" s="91"/>
      <c r="AC9" s="91"/>
      <c r="AD9" s="92"/>
      <c r="AE9" s="92"/>
      <c r="AF9" s="94"/>
    </row>
    <row r="10" spans="1:32" ht="12" customHeight="1" x14ac:dyDescent="0.2">
      <c r="A10" s="206" t="s">
        <v>19</v>
      </c>
      <c r="B10" s="207"/>
      <c r="C10" s="203" t="s">
        <v>56</v>
      </c>
      <c r="D10" s="204"/>
      <c r="E10" s="204"/>
      <c r="F10" s="204"/>
      <c r="G10" s="205"/>
      <c r="H10" s="8" t="s">
        <v>21</v>
      </c>
      <c r="I10" s="19">
        <v>3</v>
      </c>
      <c r="J10" s="99"/>
      <c r="K10" s="84"/>
      <c r="L10" s="84"/>
      <c r="M10" s="84"/>
      <c r="N10" s="84"/>
      <c r="O10" s="85"/>
      <c r="P10" s="85"/>
      <c r="Q10" s="85"/>
      <c r="R10" s="85"/>
      <c r="S10" s="72"/>
      <c r="T10" s="86"/>
      <c r="U10" s="99" t="s">
        <v>135</v>
      </c>
      <c r="V10" s="84"/>
      <c r="W10" s="84"/>
      <c r="X10" s="85"/>
      <c r="Y10" s="85"/>
      <c r="Z10" s="85"/>
      <c r="AB10" s="85"/>
      <c r="AC10" s="85"/>
      <c r="AD10" s="72"/>
      <c r="AE10" s="72"/>
      <c r="AF10" s="95"/>
    </row>
    <row r="11" spans="1:32" ht="12" customHeight="1" x14ac:dyDescent="0.2">
      <c r="A11" s="211" t="s">
        <v>22</v>
      </c>
      <c r="B11" s="212"/>
      <c r="C11" s="212"/>
      <c r="D11" s="212"/>
      <c r="E11" s="212"/>
      <c r="F11" s="213"/>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7</v>
      </c>
      <c r="B13" s="114">
        <v>4</v>
      </c>
      <c r="C13" s="114">
        <v>0</v>
      </c>
      <c r="D13" s="114">
        <v>4</v>
      </c>
      <c r="E13" s="114">
        <v>3</v>
      </c>
      <c r="F13" s="114">
        <v>1</v>
      </c>
      <c r="G13" s="114">
        <v>3</v>
      </c>
      <c r="H13" s="114">
        <v>1</v>
      </c>
      <c r="I13" s="114">
        <v>5</v>
      </c>
      <c r="J13" s="105"/>
      <c r="K13" s="106">
        <f>COUNTA(I11)*I10</f>
        <v>0</v>
      </c>
      <c r="L13" s="202" t="s">
        <v>23</v>
      </c>
      <c r="M13" s="202"/>
      <c r="N13" s="202"/>
      <c r="O13" s="202"/>
      <c r="P13" s="202"/>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8" t="s">
        <v>20</v>
      </c>
      <c r="B15" s="209"/>
      <c r="C15" s="210" t="s">
        <v>136</v>
      </c>
      <c r="D15" s="210"/>
      <c r="E15" s="210"/>
      <c r="F15" s="210"/>
      <c r="G15" s="210"/>
      <c r="H15" s="210"/>
      <c r="I15" s="210"/>
      <c r="J15" s="87" t="s">
        <v>10</v>
      </c>
      <c r="K15" s="88"/>
      <c r="L15" s="88"/>
      <c r="M15" s="88"/>
      <c r="N15" s="89"/>
      <c r="O15" s="119" t="s">
        <v>44</v>
      </c>
      <c r="P15" s="91"/>
      <c r="Q15" s="91"/>
      <c r="R15" s="91"/>
      <c r="S15" s="92"/>
      <c r="T15" s="93"/>
      <c r="U15" s="87" t="s">
        <v>24</v>
      </c>
      <c r="V15" s="88"/>
      <c r="W15" s="88"/>
      <c r="X15" s="88"/>
      <c r="Y15" s="89"/>
      <c r="Z15" s="100" t="s">
        <v>137</v>
      </c>
      <c r="AA15" s="91"/>
      <c r="AB15" s="91"/>
      <c r="AC15" s="91"/>
      <c r="AD15" s="92"/>
      <c r="AE15" s="92"/>
      <c r="AF15" s="94"/>
    </row>
    <row r="16" spans="1:32" ht="12" customHeight="1" x14ac:dyDescent="0.2">
      <c r="A16" s="206" t="s">
        <v>19</v>
      </c>
      <c r="B16" s="207"/>
      <c r="C16" s="203" t="s">
        <v>57</v>
      </c>
      <c r="D16" s="204"/>
      <c r="E16" s="204"/>
      <c r="F16" s="204"/>
      <c r="G16" s="205"/>
      <c r="H16" s="8" t="s">
        <v>21</v>
      </c>
      <c r="I16" s="19">
        <v>3</v>
      </c>
      <c r="J16" s="99" t="s">
        <v>64</v>
      </c>
      <c r="K16" s="84"/>
      <c r="L16" s="84"/>
      <c r="M16" s="84"/>
      <c r="N16" s="84"/>
      <c r="O16" s="85"/>
      <c r="P16" s="85"/>
      <c r="Q16" s="85"/>
      <c r="R16" s="85"/>
      <c r="S16" s="72"/>
      <c r="T16" s="86"/>
      <c r="U16" s="99" t="s">
        <v>138</v>
      </c>
      <c r="V16" s="84"/>
      <c r="W16" s="84"/>
      <c r="X16" s="85"/>
      <c r="Y16" s="85"/>
      <c r="Z16" s="85"/>
      <c r="AB16" s="85"/>
      <c r="AC16" s="85"/>
      <c r="AD16" s="72"/>
      <c r="AE16" s="72"/>
      <c r="AF16" s="95"/>
    </row>
    <row r="17" spans="1:32" ht="12" customHeight="1" x14ac:dyDescent="0.2">
      <c r="A17" s="211" t="s">
        <v>22</v>
      </c>
      <c r="B17" s="212"/>
      <c r="C17" s="212"/>
      <c r="D17" s="212"/>
      <c r="E17" s="212"/>
      <c r="F17" s="213"/>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5</v>
      </c>
      <c r="B19" s="114">
        <v>4</v>
      </c>
      <c r="C19" s="114">
        <v>3</v>
      </c>
      <c r="D19" s="114">
        <v>3</v>
      </c>
      <c r="E19" s="114">
        <v>4</v>
      </c>
      <c r="F19" s="114">
        <v>1</v>
      </c>
      <c r="G19" s="114">
        <v>3</v>
      </c>
      <c r="H19" s="159">
        <v>3</v>
      </c>
      <c r="I19" s="114">
        <v>6</v>
      </c>
      <c r="J19" s="105"/>
      <c r="K19" s="106">
        <f>COUNTA(I17)*I16</f>
        <v>0</v>
      </c>
      <c r="L19" s="202" t="s">
        <v>23</v>
      </c>
      <c r="M19" s="202"/>
      <c r="N19" s="202"/>
      <c r="O19" s="202"/>
      <c r="P19" s="202"/>
      <c r="Q19" s="107">
        <f>(COUNTA(S19:AF19)+G17)*I16</f>
        <v>15</v>
      </c>
      <c r="R19" s="108"/>
      <c r="S19" s="109" t="s">
        <v>37</v>
      </c>
      <c r="T19" s="152" t="s">
        <v>37</v>
      </c>
      <c r="U19" s="111" t="s">
        <v>37</v>
      </c>
      <c r="V19" s="112" t="s">
        <v>37</v>
      </c>
      <c r="W19" s="152" t="s">
        <v>37</v>
      </c>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8" t="s">
        <v>20</v>
      </c>
      <c r="B21" s="209"/>
      <c r="C21" s="210" t="s">
        <v>118</v>
      </c>
      <c r="D21" s="210"/>
      <c r="E21" s="210"/>
      <c r="F21" s="210"/>
      <c r="G21" s="210"/>
      <c r="H21" s="210"/>
      <c r="I21" s="210"/>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206" t="s">
        <v>19</v>
      </c>
      <c r="B22" s="207"/>
      <c r="C22" s="203" t="s">
        <v>103</v>
      </c>
      <c r="D22" s="204"/>
      <c r="E22" s="204"/>
      <c r="F22" s="204"/>
      <c r="G22" s="205"/>
      <c r="H22" s="8" t="s">
        <v>21</v>
      </c>
      <c r="I22" s="19">
        <v>1</v>
      </c>
      <c r="J22" s="99"/>
      <c r="K22" s="84"/>
      <c r="L22" s="84"/>
      <c r="M22" s="84"/>
      <c r="N22" s="84"/>
      <c r="O22" s="85"/>
      <c r="P22" s="85"/>
      <c r="Q22" s="85"/>
      <c r="R22" s="85"/>
      <c r="S22" s="72"/>
      <c r="T22" s="86"/>
      <c r="U22" s="122" t="s">
        <v>142</v>
      </c>
      <c r="V22" s="84"/>
      <c r="W22" s="84"/>
      <c r="X22" s="85"/>
      <c r="Y22" s="85"/>
      <c r="Z22" s="85"/>
      <c r="AB22" s="85"/>
      <c r="AC22" s="85"/>
      <c r="AD22" s="72"/>
      <c r="AE22" s="72"/>
      <c r="AF22" s="95"/>
    </row>
    <row r="23" spans="1:32" ht="12" customHeight="1" x14ac:dyDescent="0.2">
      <c r="A23" s="211" t="s">
        <v>22</v>
      </c>
      <c r="B23" s="212"/>
      <c r="C23" s="212"/>
      <c r="D23" s="212"/>
      <c r="E23" s="212"/>
      <c r="F23" s="213"/>
      <c r="G23" s="96">
        <v>16</v>
      </c>
      <c r="H23" s="9" t="s">
        <v>36</v>
      </c>
      <c r="I23" s="96"/>
      <c r="J23" s="2"/>
      <c r="K23" s="85"/>
      <c r="L23" s="85"/>
      <c r="M23" s="85"/>
      <c r="N23" s="85"/>
      <c r="O23" s="85"/>
      <c r="P23" s="85"/>
      <c r="Q23" s="85"/>
      <c r="R23" s="85"/>
      <c r="S23" s="72"/>
      <c r="T23" s="86"/>
      <c r="U23" s="122" t="s">
        <v>143</v>
      </c>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t="s">
        <v>144</v>
      </c>
      <c r="V24" s="85"/>
      <c r="W24" s="85"/>
      <c r="X24" s="85"/>
      <c r="Y24" s="85"/>
      <c r="Z24" s="85"/>
      <c r="AB24" s="85"/>
      <c r="AC24" s="85"/>
      <c r="AD24" s="72"/>
      <c r="AE24" s="72"/>
      <c r="AF24" s="95"/>
    </row>
    <row r="25" spans="1:32" ht="12" customHeight="1" thickBot="1" x14ac:dyDescent="0.25">
      <c r="A25" s="113">
        <v>4</v>
      </c>
      <c r="B25" s="114">
        <v>2</v>
      </c>
      <c r="C25" s="159">
        <v>3</v>
      </c>
      <c r="D25" s="114">
        <v>3</v>
      </c>
      <c r="E25" s="114">
        <v>3</v>
      </c>
      <c r="F25" s="114">
        <v>1</v>
      </c>
      <c r="G25" s="114">
        <v>4</v>
      </c>
      <c r="H25" s="114">
        <v>1</v>
      </c>
      <c r="I25" s="114">
        <v>8</v>
      </c>
      <c r="J25" s="105"/>
      <c r="K25" s="106">
        <f>COUNTA(I23)*I22</f>
        <v>0</v>
      </c>
      <c r="L25" s="202" t="s">
        <v>23</v>
      </c>
      <c r="M25" s="202"/>
      <c r="N25" s="202"/>
      <c r="O25" s="202"/>
      <c r="P25" s="202"/>
      <c r="Q25" s="107">
        <f>(COUNTA(S25:AF25)+G23)*I22</f>
        <v>18</v>
      </c>
      <c r="R25" s="108"/>
      <c r="S25" s="109" t="s">
        <v>37</v>
      </c>
      <c r="T25" s="152" t="s">
        <v>37</v>
      </c>
      <c r="U25" s="111"/>
      <c r="V25" s="112"/>
      <c r="W25" s="110"/>
      <c r="X25" s="112"/>
      <c r="Y25" s="112"/>
      <c r="Z25" s="112"/>
      <c r="AA25" s="110"/>
      <c r="AB25" s="112"/>
      <c r="AC25" s="112"/>
      <c r="AD25" s="112"/>
      <c r="AE25" s="112"/>
      <c r="AF25" s="115"/>
    </row>
    <row r="26" spans="1:32" ht="6" hidden="1"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208" t="s">
        <v>20</v>
      </c>
      <c r="B27" s="209"/>
      <c r="C27" s="210"/>
      <c r="D27" s="210"/>
      <c r="E27" s="210"/>
      <c r="F27" s="210"/>
      <c r="G27" s="210"/>
      <c r="H27" s="210"/>
      <c r="I27" s="210"/>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206" t="s">
        <v>19</v>
      </c>
      <c r="B28" s="207"/>
      <c r="C28" s="203"/>
      <c r="D28" s="204"/>
      <c r="E28" s="204"/>
      <c r="F28" s="204"/>
      <c r="G28" s="205"/>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11" t="s">
        <v>22</v>
      </c>
      <c r="B29" s="212"/>
      <c r="C29" s="212"/>
      <c r="D29" s="212"/>
      <c r="E29" s="212"/>
      <c r="F29" s="213"/>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202" t="s">
        <v>23</v>
      </c>
      <c r="M31" s="202"/>
      <c r="N31" s="202"/>
      <c r="O31" s="202"/>
      <c r="P31" s="202"/>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08" t="s">
        <v>20</v>
      </c>
      <c r="B33" s="209"/>
      <c r="C33" s="210"/>
      <c r="D33" s="210"/>
      <c r="E33" s="210"/>
      <c r="F33" s="210"/>
      <c r="G33" s="210"/>
      <c r="H33" s="210"/>
      <c r="I33" s="210"/>
      <c r="J33" s="87" t="s">
        <v>10</v>
      </c>
      <c r="K33" s="88"/>
      <c r="L33" s="88"/>
      <c r="M33" s="88"/>
      <c r="N33" s="89"/>
      <c r="O33" s="90"/>
      <c r="P33" s="91"/>
      <c r="Q33" s="91"/>
      <c r="R33" s="91"/>
      <c r="S33" s="92"/>
      <c r="T33" s="93"/>
      <c r="U33" s="87" t="s">
        <v>24</v>
      </c>
      <c r="V33" s="88"/>
      <c r="W33" s="88"/>
      <c r="X33" s="88"/>
      <c r="Y33" s="89"/>
      <c r="Z33" s="100" t="s">
        <v>38</v>
      </c>
      <c r="AA33" s="91"/>
      <c r="AB33" s="91"/>
      <c r="AC33" s="91"/>
      <c r="AD33" s="92"/>
      <c r="AE33" s="92"/>
      <c r="AF33" s="94"/>
    </row>
    <row r="34" spans="1:32" ht="12" hidden="1" customHeight="1" x14ac:dyDescent="0.2">
      <c r="A34" s="206" t="s">
        <v>19</v>
      </c>
      <c r="B34" s="207"/>
      <c r="C34" s="203"/>
      <c r="D34" s="204"/>
      <c r="E34" s="204"/>
      <c r="F34" s="204"/>
      <c r="G34" s="205"/>
      <c r="H34" s="8" t="s">
        <v>21</v>
      </c>
      <c r="I34" s="19">
        <v>0</v>
      </c>
      <c r="J34" s="99"/>
      <c r="K34" s="84"/>
      <c r="L34" s="84"/>
      <c r="M34" s="84"/>
      <c r="N34" s="84"/>
      <c r="O34" s="85"/>
      <c r="P34" s="85"/>
      <c r="Q34" s="85"/>
      <c r="R34" s="85"/>
      <c r="S34" s="72"/>
      <c r="T34" s="86"/>
      <c r="U34" s="99" t="s">
        <v>39</v>
      </c>
      <c r="V34" s="84"/>
      <c r="W34" s="84"/>
      <c r="X34" s="85"/>
      <c r="Y34" s="85"/>
      <c r="Z34" s="85"/>
      <c r="AB34" s="85"/>
      <c r="AC34" s="85"/>
      <c r="AD34" s="72"/>
      <c r="AE34" s="72"/>
      <c r="AF34" s="95"/>
    </row>
    <row r="35" spans="1:32" ht="12" hidden="1" customHeight="1" x14ac:dyDescent="0.2">
      <c r="A35" s="211" t="s">
        <v>22</v>
      </c>
      <c r="B35" s="212"/>
      <c r="C35" s="212"/>
      <c r="D35" s="212"/>
      <c r="E35" s="212"/>
      <c r="F35" s="213"/>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202" t="s">
        <v>23</v>
      </c>
      <c r="M37" s="202"/>
      <c r="N37" s="202"/>
      <c r="O37" s="202"/>
      <c r="P37" s="202"/>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8" t="s">
        <v>20</v>
      </c>
      <c r="B39" s="209"/>
      <c r="C39" s="210"/>
      <c r="D39" s="210"/>
      <c r="E39" s="210"/>
      <c r="F39" s="210"/>
      <c r="G39" s="210"/>
      <c r="H39" s="210"/>
      <c r="I39" s="210"/>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6" t="s">
        <v>19</v>
      </c>
      <c r="B40" s="207"/>
      <c r="C40" s="203"/>
      <c r="D40" s="204"/>
      <c r="E40" s="204"/>
      <c r="F40" s="204"/>
      <c r="G40" s="205"/>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11" t="s">
        <v>22</v>
      </c>
      <c r="B41" s="212"/>
      <c r="C41" s="212"/>
      <c r="D41" s="212"/>
      <c r="E41" s="212"/>
      <c r="F41" s="213"/>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202" t="s">
        <v>23</v>
      </c>
      <c r="M43" s="202"/>
      <c r="N43" s="202"/>
      <c r="O43" s="202"/>
      <c r="P43" s="202"/>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8" t="s">
        <v>20</v>
      </c>
      <c r="B45" s="209"/>
      <c r="C45" s="210"/>
      <c r="D45" s="210"/>
      <c r="E45" s="210"/>
      <c r="F45" s="210"/>
      <c r="G45" s="210"/>
      <c r="H45" s="210"/>
      <c r="I45" s="210"/>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6" t="s">
        <v>19</v>
      </c>
      <c r="B46" s="207"/>
      <c r="C46" s="203"/>
      <c r="D46" s="204"/>
      <c r="E46" s="204"/>
      <c r="F46" s="204"/>
      <c r="G46" s="205"/>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11" t="s">
        <v>22</v>
      </c>
      <c r="B47" s="212"/>
      <c r="C47" s="212"/>
      <c r="D47" s="212"/>
      <c r="E47" s="212"/>
      <c r="F47" s="213"/>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02" t="s">
        <v>23</v>
      </c>
      <c r="M49" s="202"/>
      <c r="N49" s="202"/>
      <c r="O49" s="202"/>
      <c r="P49" s="202"/>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8" t="s">
        <v>20</v>
      </c>
      <c r="B51" s="209"/>
      <c r="C51" s="210"/>
      <c r="D51" s="210"/>
      <c r="E51" s="210"/>
      <c r="F51" s="210"/>
      <c r="G51" s="210"/>
      <c r="H51" s="210"/>
      <c r="I51" s="210"/>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6" t="s">
        <v>19</v>
      </c>
      <c r="B52" s="207"/>
      <c r="C52" s="203"/>
      <c r="D52" s="204"/>
      <c r="E52" s="204"/>
      <c r="F52" s="204"/>
      <c r="G52" s="205"/>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11" t="s">
        <v>22</v>
      </c>
      <c r="B53" s="212"/>
      <c r="C53" s="212"/>
      <c r="D53" s="212"/>
      <c r="E53" s="212"/>
      <c r="F53" s="213"/>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02" t="s">
        <v>23</v>
      </c>
      <c r="M55" s="202"/>
      <c r="N55" s="202"/>
      <c r="O55" s="202"/>
      <c r="P55" s="202"/>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8" t="s">
        <v>20</v>
      </c>
      <c r="B57" s="209"/>
      <c r="C57" s="210"/>
      <c r="D57" s="210"/>
      <c r="E57" s="210"/>
      <c r="F57" s="210"/>
      <c r="G57" s="210"/>
      <c r="H57" s="210"/>
      <c r="I57" s="210"/>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6" t="s">
        <v>19</v>
      </c>
      <c r="B58" s="207"/>
      <c r="C58" s="203"/>
      <c r="D58" s="204"/>
      <c r="E58" s="204"/>
      <c r="F58" s="204"/>
      <c r="G58" s="205"/>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11" t="s">
        <v>22</v>
      </c>
      <c r="B59" s="212"/>
      <c r="C59" s="212"/>
      <c r="D59" s="212"/>
      <c r="E59" s="212"/>
      <c r="F59" s="213"/>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02" t="s">
        <v>23</v>
      </c>
      <c r="M61" s="202"/>
      <c r="N61" s="202"/>
      <c r="O61" s="202"/>
      <c r="P61" s="202"/>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8" t="s">
        <v>20</v>
      </c>
      <c r="B63" s="209"/>
      <c r="C63" s="210"/>
      <c r="D63" s="210"/>
      <c r="E63" s="210"/>
      <c r="F63" s="210"/>
      <c r="G63" s="210"/>
      <c r="H63" s="210"/>
      <c r="I63" s="210"/>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6" t="s">
        <v>19</v>
      </c>
      <c r="B64" s="207"/>
      <c r="C64" s="203"/>
      <c r="D64" s="204"/>
      <c r="E64" s="204"/>
      <c r="F64" s="204"/>
      <c r="G64" s="205"/>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11" t="s">
        <v>22</v>
      </c>
      <c r="B65" s="212"/>
      <c r="C65" s="212"/>
      <c r="D65" s="212"/>
      <c r="E65" s="212"/>
      <c r="F65" s="213"/>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02" t="s">
        <v>23</v>
      </c>
      <c r="M67" s="202"/>
      <c r="N67" s="202"/>
      <c r="O67" s="202"/>
      <c r="P67" s="202"/>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topLeftCell="A34" workbookViewId="0">
      <selection activeCell="C49" sqref="C49"/>
    </sheetView>
  </sheetViews>
  <sheetFormatPr defaultRowHeight="12.75" x14ac:dyDescent="0.2"/>
  <cols>
    <col min="1" max="4" width="15" customWidth="1"/>
    <col min="5" max="8" width="7.28515625" customWidth="1"/>
  </cols>
  <sheetData>
    <row r="1" spans="1:8" ht="25.5" customHeight="1" x14ac:dyDescent="0.3">
      <c r="A1" s="218" t="s">
        <v>94</v>
      </c>
      <c r="B1" s="218"/>
      <c r="C1" s="218"/>
      <c r="D1" s="218"/>
      <c r="E1" s="218"/>
      <c r="F1" s="218"/>
      <c r="G1" s="218"/>
      <c r="H1" s="218"/>
    </row>
    <row r="2" spans="1:8" ht="15.75" x14ac:dyDescent="0.25">
      <c r="A2" s="143" t="s">
        <v>69</v>
      </c>
      <c r="B2" s="128" t="str">
        <f>Diario!B2</f>
        <v>teräksen salaisuus</v>
      </c>
    </row>
    <row r="3" spans="1:8" ht="6.75" customHeight="1" x14ac:dyDescent="0.2"/>
    <row r="4" spans="1:8" s="127" customFormat="1" ht="18.75" thickBot="1" x14ac:dyDescent="0.3">
      <c r="A4" s="150" t="s">
        <v>70</v>
      </c>
      <c r="B4" s="137">
        <f>SUM(E7:E50)-SUM(F7:F50)</f>
        <v>2</v>
      </c>
      <c r="C4" s="150" t="s">
        <v>71</v>
      </c>
      <c r="D4" s="137">
        <f>SUM(G7:G50)-SUM(H7:H50)</f>
        <v>0</v>
      </c>
    </row>
    <row r="5" spans="1:8" ht="13.5" customHeight="1" thickTop="1" x14ac:dyDescent="0.2">
      <c r="E5" s="219" t="s">
        <v>72</v>
      </c>
      <c r="F5" s="220"/>
      <c r="G5" s="219" t="s">
        <v>75</v>
      </c>
      <c r="H5" s="220"/>
    </row>
    <row r="6" spans="1:8" ht="13.5" thickBot="1" x14ac:dyDescent="0.25">
      <c r="E6" s="129" t="s">
        <v>73</v>
      </c>
      <c r="F6" s="130" t="s">
        <v>74</v>
      </c>
      <c r="G6" s="129" t="s">
        <v>76</v>
      </c>
      <c r="H6" s="130" t="s">
        <v>77</v>
      </c>
    </row>
    <row r="7" spans="1:8" ht="17.25" thickTop="1" thickBot="1" x14ac:dyDescent="0.3">
      <c r="A7" s="221" t="s">
        <v>78</v>
      </c>
      <c r="B7" s="222"/>
      <c r="C7" s="222"/>
      <c r="D7" s="222"/>
      <c r="E7" s="135">
        <v>500</v>
      </c>
      <c r="F7" s="136"/>
      <c r="G7" s="135"/>
      <c r="H7" s="136"/>
    </row>
    <row r="8" spans="1:8" ht="15.75" x14ac:dyDescent="0.25">
      <c r="A8" s="216" t="s">
        <v>79</v>
      </c>
      <c r="B8" s="217"/>
      <c r="C8" s="217"/>
      <c r="D8" s="217"/>
      <c r="E8" s="144"/>
      <c r="F8" s="145"/>
      <c r="G8" s="144"/>
      <c r="H8" s="145"/>
    </row>
    <row r="9" spans="1:8" x14ac:dyDescent="0.2">
      <c r="A9" s="214" t="s">
        <v>80</v>
      </c>
      <c r="B9" s="215"/>
      <c r="C9" s="215"/>
      <c r="D9" s="215"/>
      <c r="E9" s="146"/>
      <c r="F9" s="147">
        <v>95</v>
      </c>
      <c r="G9" s="146"/>
      <c r="H9" s="147"/>
    </row>
    <row r="10" spans="1:8" x14ac:dyDescent="0.2">
      <c r="A10" s="214" t="s">
        <v>81</v>
      </c>
      <c r="B10" s="215"/>
      <c r="C10" s="215"/>
      <c r="D10" s="215"/>
      <c r="E10" s="146"/>
      <c r="F10" s="147">
        <v>45</v>
      </c>
      <c r="G10" s="146"/>
      <c r="H10" s="147"/>
    </row>
    <row r="11" spans="1:8" x14ac:dyDescent="0.2">
      <c r="A11" s="214" t="s">
        <v>82</v>
      </c>
      <c r="B11" s="215"/>
      <c r="C11" s="215"/>
      <c r="D11" s="215"/>
      <c r="E11" s="146"/>
      <c r="F11" s="147">
        <v>45</v>
      </c>
      <c r="G11" s="146"/>
      <c r="H11" s="147"/>
    </row>
    <row r="12" spans="1:8" x14ac:dyDescent="0.2">
      <c r="A12" s="214" t="s">
        <v>83</v>
      </c>
      <c r="B12" s="215"/>
      <c r="C12" s="215"/>
      <c r="D12" s="215"/>
      <c r="E12" s="146"/>
      <c r="F12" s="147">
        <v>45</v>
      </c>
      <c r="G12" s="146"/>
      <c r="H12" s="147"/>
    </row>
    <row r="13" spans="1:8" x14ac:dyDescent="0.2">
      <c r="A13" s="214" t="s">
        <v>84</v>
      </c>
      <c r="B13" s="215"/>
      <c r="C13" s="215"/>
      <c r="D13" s="215"/>
      <c r="E13" s="146"/>
      <c r="F13" s="147">
        <v>55</v>
      </c>
      <c r="G13" s="146"/>
      <c r="H13" s="147"/>
    </row>
    <row r="14" spans="1:8" x14ac:dyDescent="0.2">
      <c r="A14" s="214" t="s">
        <v>85</v>
      </c>
      <c r="B14" s="215"/>
      <c r="C14" s="215"/>
      <c r="D14" s="215"/>
      <c r="E14" s="146"/>
      <c r="F14" s="147">
        <v>70</v>
      </c>
      <c r="G14" s="146"/>
      <c r="H14" s="147"/>
    </row>
    <row r="15" spans="1:8" x14ac:dyDescent="0.2">
      <c r="A15" s="214" t="s">
        <v>86</v>
      </c>
      <c r="B15" s="215"/>
      <c r="C15" s="215"/>
      <c r="D15" s="215"/>
      <c r="E15" s="146"/>
      <c r="F15" s="147">
        <v>30</v>
      </c>
      <c r="G15" s="146"/>
      <c r="H15" s="147"/>
    </row>
    <row r="16" spans="1:8" x14ac:dyDescent="0.2">
      <c r="A16" s="214" t="s">
        <v>87</v>
      </c>
      <c r="B16" s="215"/>
      <c r="C16" s="215"/>
      <c r="D16" s="215"/>
      <c r="E16" s="146"/>
      <c r="F16" s="147">
        <v>35</v>
      </c>
      <c r="G16" s="146"/>
      <c r="H16" s="147"/>
    </row>
    <row r="17" spans="1:8" ht="27" customHeight="1" thickBot="1" x14ac:dyDescent="0.25">
      <c r="A17" s="223" t="s">
        <v>88</v>
      </c>
      <c r="B17" s="224"/>
      <c r="C17" s="224"/>
      <c r="D17" s="224"/>
      <c r="E17" s="148"/>
      <c r="F17" s="149">
        <v>80</v>
      </c>
      <c r="G17" s="148"/>
      <c r="H17" s="149"/>
    </row>
    <row r="18" spans="1:8" ht="15.75" x14ac:dyDescent="0.25">
      <c r="A18" s="216" t="s">
        <v>98</v>
      </c>
      <c r="B18" s="217"/>
      <c r="C18" s="217"/>
      <c r="D18" s="217"/>
      <c r="E18" s="131"/>
      <c r="F18" s="132"/>
      <c r="G18" s="131"/>
      <c r="H18" s="132"/>
    </row>
    <row r="19" spans="1:8" x14ac:dyDescent="0.2">
      <c r="A19" s="214" t="s">
        <v>99</v>
      </c>
      <c r="B19" s="215"/>
      <c r="C19" s="215"/>
      <c r="D19" s="215"/>
      <c r="E19" s="131">
        <v>6</v>
      </c>
      <c r="F19" s="132"/>
      <c r="G19" s="131">
        <v>4</v>
      </c>
      <c r="H19" s="132"/>
    </row>
    <row r="20" spans="1:8" x14ac:dyDescent="0.2">
      <c r="A20" s="214" t="s">
        <v>100</v>
      </c>
      <c r="B20" s="215"/>
      <c r="C20" s="215"/>
      <c r="D20" s="215"/>
      <c r="E20" s="131">
        <v>65</v>
      </c>
      <c r="F20" s="132"/>
      <c r="G20" s="131"/>
      <c r="H20" s="132">
        <v>3</v>
      </c>
    </row>
    <row r="21" spans="1:8" ht="27" customHeight="1" x14ac:dyDescent="0.2">
      <c r="A21" s="214" t="s">
        <v>101</v>
      </c>
      <c r="B21" s="215"/>
      <c r="C21" s="215"/>
      <c r="D21" s="215"/>
      <c r="E21" s="131"/>
      <c r="F21" s="132">
        <v>52</v>
      </c>
      <c r="G21" s="131"/>
      <c r="H21" s="132"/>
    </row>
    <row r="22" spans="1:8" ht="13.5" thickBot="1" x14ac:dyDescent="0.25">
      <c r="A22" s="214" t="s">
        <v>102</v>
      </c>
      <c r="B22" s="215"/>
      <c r="C22" s="215"/>
      <c r="D22" s="215"/>
      <c r="E22" s="148"/>
      <c r="F22" s="149">
        <v>13</v>
      </c>
      <c r="G22" s="148"/>
      <c r="H22" s="149"/>
    </row>
    <row r="23" spans="1:8" ht="15.75" x14ac:dyDescent="0.25">
      <c r="A23" s="216" t="s">
        <v>104</v>
      </c>
      <c r="B23" s="217"/>
      <c r="C23" s="217"/>
      <c r="D23" s="217"/>
      <c r="E23" s="131"/>
      <c r="F23" s="132"/>
      <c r="G23" s="131"/>
      <c r="H23" s="132"/>
    </row>
    <row r="24" spans="1:8" x14ac:dyDescent="0.2">
      <c r="A24" s="214" t="s">
        <v>99</v>
      </c>
      <c r="B24" s="215"/>
      <c r="C24" s="215"/>
      <c r="D24" s="215"/>
      <c r="E24" s="131">
        <v>4</v>
      </c>
      <c r="F24" s="132"/>
      <c r="G24" s="131">
        <v>4</v>
      </c>
      <c r="H24" s="132"/>
    </row>
    <row r="25" spans="1:8" x14ac:dyDescent="0.2">
      <c r="A25" s="214" t="s">
        <v>100</v>
      </c>
      <c r="B25" s="215"/>
      <c r="C25" s="215"/>
      <c r="D25" s="215"/>
      <c r="E25" s="131">
        <v>80</v>
      </c>
      <c r="F25" s="132"/>
      <c r="G25" s="131"/>
      <c r="H25" s="132">
        <v>5</v>
      </c>
    </row>
    <row r="26" spans="1:8" x14ac:dyDescent="0.2">
      <c r="A26" s="214" t="s">
        <v>105</v>
      </c>
      <c r="B26" s="215"/>
      <c r="C26" s="215"/>
      <c r="D26" s="215"/>
      <c r="E26" s="131"/>
      <c r="F26" s="132">
        <v>39</v>
      </c>
      <c r="G26" s="131"/>
      <c r="H26" s="132"/>
    </row>
    <row r="27" spans="1:8" x14ac:dyDescent="0.2">
      <c r="A27" s="214" t="s">
        <v>102</v>
      </c>
      <c r="B27" s="215"/>
      <c r="C27" s="215"/>
      <c r="D27" s="215"/>
      <c r="E27" s="131"/>
      <c r="F27" s="132">
        <v>13</v>
      </c>
      <c r="G27" s="131"/>
      <c r="H27" s="132"/>
    </row>
    <row r="28" spans="1:8" ht="13.5" thickBot="1" x14ac:dyDescent="0.25">
      <c r="A28" s="214" t="s">
        <v>106</v>
      </c>
      <c r="B28" s="215"/>
      <c r="C28" s="215"/>
      <c r="D28" s="215"/>
      <c r="E28" s="148"/>
      <c r="F28" s="149">
        <v>30</v>
      </c>
      <c r="G28" s="148"/>
      <c r="H28" s="149"/>
    </row>
    <row r="29" spans="1:8" ht="15.75" x14ac:dyDescent="0.25">
      <c r="A29" s="216" t="s">
        <v>117</v>
      </c>
      <c r="B29" s="217"/>
      <c r="C29" s="217"/>
      <c r="D29" s="217"/>
      <c r="E29" s="131"/>
      <c r="F29" s="132"/>
      <c r="G29" s="131"/>
      <c r="H29" s="132"/>
    </row>
    <row r="30" spans="1:8" x14ac:dyDescent="0.2">
      <c r="A30" s="214" t="s">
        <v>113</v>
      </c>
      <c r="B30" s="215"/>
      <c r="C30" s="215"/>
      <c r="D30" s="215"/>
      <c r="E30" s="131">
        <v>33</v>
      </c>
      <c r="F30" s="132"/>
      <c r="G30" s="131">
        <v>4</v>
      </c>
      <c r="H30" s="132"/>
    </row>
    <row r="31" spans="1:8" x14ac:dyDescent="0.2">
      <c r="A31" s="214" t="s">
        <v>100</v>
      </c>
      <c r="B31" s="215"/>
      <c r="C31" s="215"/>
      <c r="D31" s="215"/>
      <c r="E31" s="131">
        <v>60</v>
      </c>
      <c r="F31" s="132"/>
      <c r="G31" s="131"/>
      <c r="H31" s="132">
        <v>3</v>
      </c>
    </row>
    <row r="32" spans="1:8" x14ac:dyDescent="0.2">
      <c r="A32" s="214" t="s">
        <v>114</v>
      </c>
      <c r="B32" s="215"/>
      <c r="C32" s="215"/>
      <c r="D32" s="215"/>
      <c r="E32" s="131"/>
      <c r="F32" s="132">
        <v>41</v>
      </c>
      <c r="G32" s="131"/>
      <c r="H32" s="132"/>
    </row>
    <row r="33" spans="1:8" x14ac:dyDescent="0.2">
      <c r="A33" s="214" t="s">
        <v>115</v>
      </c>
      <c r="B33" s="215"/>
      <c r="C33" s="215"/>
      <c r="D33" s="215"/>
      <c r="E33" s="131"/>
      <c r="F33" s="132">
        <v>15</v>
      </c>
      <c r="G33" s="131"/>
      <c r="H33" s="132"/>
    </row>
    <row r="34" spans="1:8" x14ac:dyDescent="0.2">
      <c r="A34" s="214" t="s">
        <v>116</v>
      </c>
      <c r="B34" s="215"/>
      <c r="C34" s="215"/>
      <c r="D34" s="215"/>
      <c r="E34" s="131"/>
      <c r="F34" s="132">
        <v>9</v>
      </c>
      <c r="G34" s="131"/>
      <c r="H34" s="132"/>
    </row>
    <row r="35" spans="1:8" ht="13.5" customHeight="1" thickBot="1" x14ac:dyDescent="0.25">
      <c r="A35" s="214" t="s">
        <v>106</v>
      </c>
      <c r="B35" s="215"/>
      <c r="C35" s="215"/>
      <c r="D35" s="215"/>
      <c r="E35" s="148"/>
      <c r="F35" s="149">
        <v>30</v>
      </c>
      <c r="G35" s="148"/>
      <c r="H35" s="149"/>
    </row>
    <row r="36" spans="1:8" ht="15.75" x14ac:dyDescent="0.25">
      <c r="A36" s="216" t="s">
        <v>122</v>
      </c>
      <c r="B36" s="217"/>
      <c r="C36" s="217"/>
      <c r="D36" s="217"/>
      <c r="E36" s="131"/>
      <c r="F36" s="132"/>
      <c r="G36" s="131"/>
      <c r="H36" s="132"/>
    </row>
    <row r="37" spans="1:8" x14ac:dyDescent="0.2">
      <c r="A37" s="214" t="s">
        <v>123</v>
      </c>
      <c r="B37" s="215"/>
      <c r="C37" s="215"/>
      <c r="D37" s="215"/>
      <c r="E37" s="131"/>
      <c r="F37" s="132"/>
      <c r="G37" s="131">
        <v>5</v>
      </c>
      <c r="H37" s="132"/>
    </row>
    <row r="38" spans="1:8" x14ac:dyDescent="0.2">
      <c r="A38" s="214" t="s">
        <v>127</v>
      </c>
      <c r="B38" s="215"/>
      <c r="C38" s="215"/>
      <c r="D38" s="215"/>
      <c r="E38" s="131">
        <v>92</v>
      </c>
      <c r="F38" s="132"/>
      <c r="G38" s="131"/>
      <c r="H38" s="132">
        <v>6</v>
      </c>
    </row>
    <row r="39" spans="1:8" x14ac:dyDescent="0.2">
      <c r="A39" s="214" t="s">
        <v>124</v>
      </c>
      <c r="B39" s="215"/>
      <c r="C39" s="215"/>
      <c r="D39" s="215"/>
      <c r="E39" s="131"/>
      <c r="F39" s="132">
        <v>43</v>
      </c>
      <c r="G39" s="131"/>
      <c r="H39" s="132"/>
    </row>
    <row r="40" spans="1:8" x14ac:dyDescent="0.2">
      <c r="A40" s="214" t="s">
        <v>125</v>
      </c>
      <c r="B40" s="215"/>
      <c r="C40" s="215"/>
      <c r="D40" s="215"/>
      <c r="E40" s="131"/>
      <c r="F40" s="132">
        <v>15</v>
      </c>
      <c r="G40" s="131"/>
      <c r="H40" s="132"/>
    </row>
    <row r="41" spans="1:8" ht="12.75" customHeight="1" thickBot="1" x14ac:dyDescent="0.25">
      <c r="A41" s="214" t="s">
        <v>126</v>
      </c>
      <c r="B41" s="215"/>
      <c r="C41" s="215"/>
      <c r="D41" s="215"/>
      <c r="E41" s="148"/>
      <c r="F41" s="149">
        <v>38</v>
      </c>
      <c r="G41" s="148"/>
      <c r="H41" s="149"/>
    </row>
    <row r="42" spans="1:8" ht="15.75" x14ac:dyDescent="0.25">
      <c r="A42" s="216" t="s">
        <v>145</v>
      </c>
      <c r="B42" s="217"/>
      <c r="C42" s="217"/>
      <c r="D42" s="217"/>
      <c r="E42" s="131"/>
      <c r="F42" s="132"/>
      <c r="G42" s="131"/>
      <c r="H42" s="132"/>
    </row>
    <row r="43" spans="1:8" x14ac:dyDescent="0.2">
      <c r="A43" s="214" t="s">
        <v>146</v>
      </c>
      <c r="B43" s="215"/>
      <c r="C43" s="215"/>
      <c r="D43" s="215"/>
      <c r="E43" s="131"/>
      <c r="F43" s="132"/>
      <c r="G43" s="131">
        <v>3</v>
      </c>
      <c r="H43" s="132"/>
    </row>
    <row r="44" spans="1:8" x14ac:dyDescent="0.2">
      <c r="A44" s="214" t="s">
        <v>147</v>
      </c>
      <c r="B44" s="215"/>
      <c r="C44" s="215"/>
      <c r="D44" s="215"/>
      <c r="E44" s="131">
        <v>70</v>
      </c>
      <c r="F44" s="132"/>
      <c r="G44" s="131"/>
      <c r="H44" s="132">
        <v>3</v>
      </c>
    </row>
    <row r="45" spans="1:8" x14ac:dyDescent="0.2">
      <c r="A45" s="214" t="s">
        <v>148</v>
      </c>
      <c r="B45" s="215"/>
      <c r="C45" s="215"/>
      <c r="D45" s="215"/>
      <c r="E45" s="131"/>
      <c r="F45" s="132">
        <v>55</v>
      </c>
      <c r="G45" s="131"/>
      <c r="H45" s="132"/>
    </row>
    <row r="46" spans="1:8" ht="12.75" customHeight="1" thickBot="1" x14ac:dyDescent="0.25">
      <c r="A46" s="214" t="s">
        <v>125</v>
      </c>
      <c r="B46" s="215"/>
      <c r="C46" s="215"/>
      <c r="D46" s="215"/>
      <c r="E46" s="148"/>
      <c r="F46" s="149">
        <v>15</v>
      </c>
      <c r="G46" s="148"/>
      <c r="H46" s="149"/>
    </row>
    <row r="47" spans="1:8" ht="15.75" x14ac:dyDescent="0.25">
      <c r="A47" s="216"/>
      <c r="B47" s="217"/>
      <c r="C47" s="217"/>
      <c r="D47" s="217"/>
      <c r="E47" s="131"/>
      <c r="F47" s="132"/>
      <c r="G47" s="131"/>
      <c r="H47" s="132"/>
    </row>
    <row r="48" spans="1:8" x14ac:dyDescent="0.2">
      <c r="E48" s="131"/>
      <c r="F48" s="132"/>
      <c r="G48" s="131"/>
      <c r="H48" s="132"/>
    </row>
    <row r="49" spans="5:8" x14ac:dyDescent="0.2">
      <c r="E49" s="131"/>
      <c r="F49" s="132"/>
      <c r="G49" s="131"/>
      <c r="H49" s="132"/>
    </row>
    <row r="50" spans="5:8" ht="13.5" thickBot="1" x14ac:dyDescent="0.25">
      <c r="E50" s="133"/>
      <c r="F50" s="134"/>
      <c r="G50" s="133"/>
      <c r="H50" s="134"/>
    </row>
    <row r="51" spans="5:8" ht="13.5" thickTop="1" x14ac:dyDescent="0.2"/>
  </sheetData>
  <mergeCells count="44">
    <mergeCell ref="A24:D24"/>
    <mergeCell ref="A25:D25"/>
    <mergeCell ref="A26:D26"/>
    <mergeCell ref="A27:D27"/>
    <mergeCell ref="A18:D18"/>
    <mergeCell ref="A19:D19"/>
    <mergeCell ref="A20:D20"/>
    <mergeCell ref="A21:D21"/>
    <mergeCell ref="A23:D23"/>
    <mergeCell ref="A28:D28"/>
    <mergeCell ref="A10:D10"/>
    <mergeCell ref="A1:H1"/>
    <mergeCell ref="E5:F5"/>
    <mergeCell ref="G5:H5"/>
    <mergeCell ref="A7:D7"/>
    <mergeCell ref="A9:D9"/>
    <mergeCell ref="A8:D8"/>
    <mergeCell ref="A22:D22"/>
    <mergeCell ref="A11:D11"/>
    <mergeCell ref="A12:D12"/>
    <mergeCell ref="A13:D13"/>
    <mergeCell ref="A14:D14"/>
    <mergeCell ref="A15:D15"/>
    <mergeCell ref="A16:D16"/>
    <mergeCell ref="A17:D17"/>
    <mergeCell ref="A35:D35"/>
    <mergeCell ref="A33:D33"/>
    <mergeCell ref="A29:D29"/>
    <mergeCell ref="A30:D30"/>
    <mergeCell ref="A31:D31"/>
    <mergeCell ref="A32:D32"/>
    <mergeCell ref="A34:D34"/>
    <mergeCell ref="A41:D41"/>
    <mergeCell ref="A42:D42"/>
    <mergeCell ref="A36:D36"/>
    <mergeCell ref="A37:D37"/>
    <mergeCell ref="A38:D38"/>
    <mergeCell ref="A39:D39"/>
    <mergeCell ref="A40:D40"/>
    <mergeCell ref="A43:D43"/>
    <mergeCell ref="A44:D44"/>
    <mergeCell ref="A45:D45"/>
    <mergeCell ref="A46:D46"/>
    <mergeCell ref="A47:D4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2018-02-13T08:00:39Z</cp:lastPrinted>
  <dcterms:created xsi:type="dcterms:W3CDTF">2016-01-28T15:32:52Z</dcterms:created>
  <dcterms:modified xsi:type="dcterms:W3CDTF">2018-08-31T09:17:09Z</dcterms:modified>
</cp:coreProperties>
</file>